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888" yWindow="360" windowWidth="18996" windowHeight="11640" tabRatio="657" firstSheet="1" activeTab="5"/>
  </bookViews>
  <sheets>
    <sheet name="Allgemeiner Teil" sheetId="4" r:id="rId1"/>
    <sheet name="Parameter-Methode Standard" sheetId="2" r:id="rId2"/>
    <sheet name="Parameter-Methode Risiko-Nr." sheetId="3" r:id="rId3"/>
    <sheet name="Absolute Beträge" sheetId="5" r:id="rId4"/>
    <sheet name="Beispiel Parameter-Methode" sheetId="6" r:id="rId5"/>
    <sheet name="Beispiel Absolute Beträge" sheetId="8" r:id="rId6"/>
  </sheets>
  <definedNames>
    <definedName name="_xlnm.Print_Area" localSheetId="4">'Beispiel Parameter-Methode'!$A$1:$L$37</definedName>
    <definedName name="_xlnm.Print_Titles" localSheetId="4">'Beispiel Parameter-Methode'!$11:$11</definedName>
    <definedName name="_xlnm.Print_Titles" localSheetId="2">'Parameter-Methode Risiko-Nr.'!$14:$14</definedName>
  </definedNames>
  <calcPr calcId="145621"/>
</workbook>
</file>

<file path=xl/calcChain.xml><?xml version="1.0" encoding="utf-8"?>
<calcChain xmlns="http://schemas.openxmlformats.org/spreadsheetml/2006/main">
  <c r="B129" i="2" l="1"/>
  <c r="B93" i="2"/>
  <c r="B19" i="2" l="1"/>
  <c r="B18" i="2" s="1"/>
  <c r="B17" i="2" s="1"/>
  <c r="B55" i="2" l="1"/>
  <c r="B54" i="2" s="1"/>
  <c r="B53" i="2" s="1"/>
  <c r="B128" i="2"/>
  <c r="B127" i="2" s="1"/>
  <c r="B126" i="2" s="1"/>
  <c r="B125" i="2" s="1"/>
  <c r="B124" i="2" s="1"/>
  <c r="B123" i="2" s="1"/>
  <c r="B122" i="2" s="1"/>
  <c r="B121" i="2" s="1"/>
  <c r="B120" i="2" s="1"/>
  <c r="B119" i="2" s="1"/>
  <c r="B118" i="2" s="1"/>
  <c r="B117" i="2" s="1"/>
  <c r="B116" i="2" s="1"/>
  <c r="B115" i="2" s="1"/>
  <c r="B114" i="2" s="1"/>
  <c r="B113" i="2" s="1"/>
  <c r="B112" i="2" s="1"/>
  <c r="B111" i="2" s="1"/>
  <c r="B110" i="2" s="1"/>
  <c r="B109" i="2" s="1"/>
  <c r="B108" i="2" s="1"/>
  <c r="B107" i="2" s="1"/>
  <c r="B106" i="2" s="1"/>
  <c r="B105" i="2" s="1"/>
  <c r="B104" i="2" s="1"/>
  <c r="B103" i="2" s="1"/>
  <c r="B102" i="2" s="1"/>
  <c r="B101" i="2" s="1"/>
  <c r="B100" i="2" s="1"/>
  <c r="B99" i="2" s="1"/>
  <c r="A101" i="3" l="1"/>
  <c r="A100" i="3"/>
  <c r="A99" i="3"/>
  <c r="A98" i="3"/>
  <c r="A97" i="3"/>
  <c r="A96" i="3"/>
  <c r="A17" i="6"/>
  <c r="A16" i="6"/>
  <c r="A15" i="6"/>
  <c r="A94" i="3"/>
  <c r="A95" i="3"/>
  <c r="A93" i="3"/>
  <c r="A91" i="3"/>
  <c r="A92" i="3"/>
  <c r="A90" i="3"/>
  <c r="A88" i="3"/>
  <c r="A89" i="3"/>
  <c r="A87" i="3"/>
  <c r="A85" i="3"/>
  <c r="A86" i="3"/>
  <c r="A84" i="3"/>
  <c r="A82" i="3"/>
  <c r="A83" i="3"/>
  <c r="A81" i="3"/>
  <c r="A79" i="3"/>
  <c r="A80" i="3"/>
  <c r="A78" i="3"/>
  <c r="A76" i="3"/>
  <c r="A77" i="3"/>
  <c r="A75" i="3"/>
  <c r="A73" i="3"/>
  <c r="A74" i="3"/>
  <c r="A72" i="3"/>
  <c r="A70" i="3"/>
  <c r="A71" i="3"/>
  <c r="A69" i="3"/>
  <c r="A67" i="3"/>
  <c r="A68" i="3"/>
  <c r="A66" i="3"/>
  <c r="A64" i="3"/>
  <c r="A65" i="3"/>
  <c r="A63" i="3"/>
  <c r="A61" i="3"/>
  <c r="A62" i="3"/>
  <c r="A60" i="3"/>
  <c r="A58" i="3"/>
  <c r="A59" i="3"/>
  <c r="A57" i="3"/>
  <c r="A55" i="3"/>
  <c r="A56" i="3"/>
  <c r="A54" i="3"/>
  <c r="A52" i="3"/>
  <c r="A53" i="3"/>
  <c r="A51" i="3"/>
  <c r="A49" i="3"/>
  <c r="A50" i="3"/>
  <c r="A48" i="3"/>
  <c r="A46" i="3"/>
  <c r="A47" i="3"/>
  <c r="A45" i="3"/>
  <c r="A43" i="3"/>
  <c r="A44" i="3"/>
  <c r="A42" i="3"/>
  <c r="A40" i="3"/>
  <c r="A41" i="3"/>
  <c r="A39" i="3"/>
  <c r="A37" i="3"/>
  <c r="A38" i="3"/>
  <c r="A36" i="3"/>
  <c r="A34" i="3"/>
  <c r="A35" i="3"/>
  <c r="A33" i="3"/>
  <c r="A31" i="3"/>
  <c r="A32" i="3"/>
  <c r="A30" i="3"/>
  <c r="A28" i="3"/>
  <c r="A29" i="3"/>
  <c r="A27" i="3"/>
  <c r="A25" i="3"/>
  <c r="A26" i="3"/>
  <c r="A24" i="3"/>
  <c r="A22" i="3"/>
  <c r="A23" i="3"/>
  <c r="A21" i="3"/>
  <c r="A19" i="3"/>
  <c r="A20" i="3"/>
  <c r="A18" i="3"/>
  <c r="B37" i="2" l="1"/>
  <c r="B36" i="2" s="1"/>
  <c r="B35" i="2" s="1"/>
  <c r="B46" i="2"/>
  <c r="B45" i="2" s="1"/>
  <c r="B44" i="2" s="1"/>
  <c r="B28" i="2"/>
  <c r="B27" i="2" s="1"/>
  <c r="B26" i="2" s="1"/>
  <c r="B92" i="2"/>
  <c r="B91" i="2" s="1"/>
  <c r="B90" i="2" s="1"/>
  <c r="B89" i="2" s="1"/>
  <c r="B88" i="2" s="1"/>
  <c r="B87" i="2" s="1"/>
  <c r="B86" i="2" s="1"/>
  <c r="B85" i="2" s="1"/>
  <c r="B84" i="2" s="1"/>
  <c r="B83" i="2" s="1"/>
  <c r="B82" i="2" s="1"/>
  <c r="B81" i="2" s="1"/>
  <c r="B80" i="2" s="1"/>
  <c r="B79" i="2" s="1"/>
  <c r="B78" i="2" s="1"/>
  <c r="B77" i="2" s="1"/>
  <c r="B76" i="2" s="1"/>
  <c r="B75" i="2" s="1"/>
  <c r="B74" i="2" s="1"/>
  <c r="B73" i="2" s="1"/>
  <c r="B72" i="2" s="1"/>
  <c r="B71" i="2" s="1"/>
  <c r="B70" i="2" s="1"/>
  <c r="B69" i="2" s="1"/>
  <c r="B68" i="2" s="1"/>
  <c r="B67" i="2" s="1"/>
  <c r="B66" i="2" s="1"/>
  <c r="B65" i="2" s="1"/>
  <c r="B64" i="2" s="1"/>
  <c r="B63" i="2" s="1"/>
  <c r="B62" i="2" s="1"/>
</calcChain>
</file>

<file path=xl/sharedStrings.xml><?xml version="1.0" encoding="utf-8"?>
<sst xmlns="http://schemas.openxmlformats.org/spreadsheetml/2006/main" count="1628" uniqueCount="117">
  <si>
    <t>Obligatorische Versicherung</t>
  </si>
  <si>
    <t>Rücksendedatum</t>
  </si>
  <si>
    <t>Verantwortlicher Mitarbeiter</t>
  </si>
  <si>
    <t>E-Mail</t>
  </si>
  <si>
    <t>Rechnungsjahr</t>
  </si>
  <si>
    <t>BU
in ‰</t>
  </si>
  <si>
    <t>NBU
in ‰</t>
  </si>
  <si>
    <t>Freiwillige Versicherung in ‰</t>
  </si>
  <si>
    <t>BU
in Fr.</t>
  </si>
  <si>
    <t>NBU
in Fr.</t>
  </si>
  <si>
    <t>Freiwillige Versicherung in Fr.</t>
  </si>
  <si>
    <t>Name:</t>
  </si>
  <si>
    <t>Telefon:</t>
  </si>
  <si>
    <t>BU
in %</t>
  </si>
  <si>
    <t>NBU
in %</t>
  </si>
  <si>
    <t>Freiwillige Versicherung in %</t>
  </si>
  <si>
    <t>Schadenjahr</t>
  </si>
  <si>
    <t>Zweig</t>
  </si>
  <si>
    <t>Rückstellungssatz Heilungskosten in %</t>
  </si>
  <si>
    <t>Rückstellungssatz Taggeld in %</t>
  </si>
  <si>
    <t>Invalidenrenten Satz in ‰</t>
  </si>
  <si>
    <t>Invalidenrenten Durchschnitt in Fr.</t>
  </si>
  <si>
    <t>IVA Satz in ‰</t>
  </si>
  <si>
    <t>IVA Durchschnitt
in Fr.</t>
  </si>
  <si>
    <t>Spätschadensatz
in Fr.</t>
  </si>
  <si>
    <t>BU</t>
  </si>
  <si>
    <t>NBU</t>
  </si>
  <si>
    <t>FV</t>
  </si>
  <si>
    <t>Daten für die Parameter Methode</t>
  </si>
  <si>
    <t>Meldung "Parameter Methode"</t>
  </si>
  <si>
    <t>Meldung "Absolute Beträge"</t>
  </si>
  <si>
    <t>Verände-rungssatz</t>
  </si>
  <si>
    <t>IBNR-Anzahl</t>
  </si>
  <si>
    <t>IBN(E)R-Rückstellung</t>
  </si>
  <si>
    <t>HK</t>
  </si>
  <si>
    <t>TG</t>
  </si>
  <si>
    <t>IVR</t>
  </si>
  <si>
    <t>IVA</t>
  </si>
  <si>
    <t>HLR</t>
  </si>
  <si>
    <t>HLA</t>
  </si>
  <si>
    <t>Leistungskategorie</t>
  </si>
  <si>
    <t>Absolute Beträge</t>
  </si>
  <si>
    <t xml:space="preserve">Falls die Sätze gemäss Kapitel 15.3.1.5 Differenzierung nach Risikonummer individuell gruppiert werden, bitte Vorlage unter dem Tab "Parameter Methode Risiko-Nr." verwenden. </t>
  </si>
  <si>
    <t>Bevorzugte Sprache</t>
  </si>
  <si>
    <t>Versicherer Nummer</t>
  </si>
  <si>
    <t>Versicherer Name</t>
  </si>
  <si>
    <t>Risiko-nummer</t>
  </si>
  <si>
    <t>Risiko-
nummer</t>
  </si>
  <si>
    <t>Gültige Werte: JA oder NEIN
Falls JA, weiter mit Tab "Parameter Methode Standard"</t>
  </si>
  <si>
    <t>Gültige Werte: JA oder NEIN
Falls JA, weiter mit Tab "Absolute Beträge"</t>
  </si>
  <si>
    <t>Gültige Werte: JA oder NEIN
Falls JA, sind keine weiteren Angaben notwendig.</t>
  </si>
  <si>
    <t>Gültige Werte: D = deutsch, F = français</t>
  </si>
  <si>
    <t>1. Invalidenrenten Satz</t>
  </si>
  <si>
    <t>Werte des Versicherers</t>
  </si>
  <si>
    <t>svv.auswertestelle@bedag.ch</t>
  </si>
  <si>
    <t>SVV-Auswertestelle</t>
  </si>
  <si>
    <t xml:space="preserve">Tel:  +41 (0)31 633 21 21 </t>
  </si>
  <si>
    <t>Datei senden per Mail an</t>
  </si>
  <si>
    <t>Kontaktadresse für Rückfragen</t>
  </si>
  <si>
    <t>3011 Bern</t>
  </si>
  <si>
    <t>spätestestens mit der ersten Lieferung der Jahresmeldungen</t>
  </si>
  <si>
    <t>2. Invalidenrenten Durchschnitt</t>
  </si>
  <si>
    <t>3. IVA Satz</t>
  </si>
  <si>
    <t>4. IVA Durchschnitt</t>
  </si>
  <si>
    <t>5. Spätschadensatz</t>
  </si>
  <si>
    <t>6. Rückstellungssätze Heilungskosten</t>
  </si>
  <si>
    <t>7. Rückstellungssätze Taggeld</t>
  </si>
  <si>
    <t>1.</t>
  </si>
  <si>
    <t>2.</t>
  </si>
  <si>
    <t>3.</t>
  </si>
  <si>
    <t>Gutenbergstrasse 3</t>
  </si>
  <si>
    <t>Für die Abredeversicherung gelten die Parameter der NBU-Versicherung</t>
  </si>
  <si>
    <t>4.</t>
  </si>
  <si>
    <t>5.</t>
  </si>
  <si>
    <t>Hinweise zum Ausfüllen der Werte:</t>
  </si>
  <si>
    <t>Ziffer 2.2.1</t>
  </si>
  <si>
    <t>Ziffer 2.2.2</t>
  </si>
  <si>
    <t>Ziffer 2.3.1</t>
  </si>
  <si>
    <t>Ziffer 2.3.2</t>
  </si>
  <si>
    <t>Ziffer 3</t>
  </si>
  <si>
    <t>Ziffer 4.1</t>
  </si>
  <si>
    <t>Ziffer 4.2</t>
  </si>
  <si>
    <t>Weitere Zeilen können für jedes Jahr und jeden Zweig eingefügt werden.</t>
  </si>
  <si>
    <t>6.</t>
  </si>
  <si>
    <t>bedeutet:</t>
  </si>
  <si>
    <t>Risikonummer</t>
  </si>
  <si>
    <t>Alle anderen</t>
  </si>
  <si>
    <t>aus Standard</t>
  </si>
  <si>
    <t>Alle</t>
  </si>
  <si>
    <r>
      <rPr>
        <b/>
        <sz val="10"/>
        <color indexed="8"/>
        <rFont val="Arial"/>
        <family val="2"/>
      </rPr>
      <t>100</t>
    </r>
    <r>
      <rPr>
        <sz val="10"/>
        <color indexed="8"/>
        <rFont val="Arial"/>
        <family val="2"/>
      </rPr>
      <t xml:space="preserve">000 bis </t>
    </r>
    <r>
      <rPr>
        <b/>
        <sz val="10"/>
        <color indexed="8"/>
        <rFont val="Arial"/>
        <family val="2"/>
      </rPr>
      <t>100</t>
    </r>
    <r>
      <rPr>
        <sz val="10"/>
        <color indexed="8"/>
        <rFont val="Arial"/>
        <family val="2"/>
      </rPr>
      <t>999</t>
    </r>
  </si>
  <si>
    <r>
      <rPr>
        <b/>
        <sz val="10"/>
        <color indexed="8"/>
        <rFont val="Arial"/>
        <family val="2"/>
      </rPr>
      <t>221</t>
    </r>
    <r>
      <rPr>
        <sz val="10"/>
        <color indexed="8"/>
        <rFont val="Arial"/>
        <family val="2"/>
      </rPr>
      <t xml:space="preserve">000 bis </t>
    </r>
    <r>
      <rPr>
        <b/>
        <sz val="10"/>
        <color indexed="8"/>
        <rFont val="Arial"/>
        <family val="2"/>
      </rPr>
      <t>221</t>
    </r>
    <r>
      <rPr>
        <sz val="10"/>
        <color indexed="8"/>
        <rFont val="Arial"/>
        <family val="2"/>
      </rPr>
      <t>999</t>
    </r>
  </si>
  <si>
    <t>Die Risikonummern können gruppiert werden.
Beispiele:
Risikonummer = 1    bedeutet: die Werte werden auf die Risikonummern 100000 bis 199999 angewendet.
Risikonummer = 346 bedeutet: die Werte werden auf die Risikonummern 346000 bis 346999 angewendet.</t>
  </si>
  <si>
    <t>Wird eine Risikonummer angegeben und bleiben die entsprechenden, grau hinterlegten Wertefelder leer, werden diese als 0 interpretiert.</t>
  </si>
  <si>
    <t>Wird für ein Schadenjahr und einen Zweig (mindestens) eine Risikonummer angegeben, so werden für alle anderen, nicht explizit erwähnten Risikonummern die Werte 0 angewendet</t>
  </si>
  <si>
    <t>Wird für ein Schadenjahr und einen Zweig (mindestens) eine Risikonummer angegeben, so werden für alle anderen, nicht explizit erwähnten Risikonummern die Werte aus dem Tab 'Parameter Methode Standard' angewendet</t>
  </si>
  <si>
    <t>Schaden-jahr</t>
  </si>
  <si>
    <t>Wird für ein Schadenjahr und einen Zweig keine Risikonummer angegeben und die grau hinterlegten Wertefelder enthalten jedoch Werte, so gelten diese für alle Risikonummern ausser den für dieses Schadenjahr und diesen Zweig explizit erwähnten Risikonummern</t>
  </si>
  <si>
    <t>335500 bis 335599</t>
  </si>
  <si>
    <t>Bem</t>
  </si>
  <si>
    <t>Daten für die Parameter-Methode</t>
  </si>
  <si>
    <t>Daten für die Parameter Methode / Beispiel</t>
  </si>
  <si>
    <r>
      <t>Wird eine Risikonummer angegeben und bleiben die entsprechenden, grau hinterlegten Wertefelder leer, werden diese als 0 interpr</t>
    </r>
    <r>
      <rPr>
        <b/>
        <sz val="10"/>
        <rFont val="Arial"/>
        <family val="2"/>
      </rPr>
      <t>e</t>
    </r>
    <r>
      <rPr>
        <sz val="10"/>
        <rFont val="Arial"/>
        <family val="2"/>
      </rPr>
      <t>tiert.</t>
    </r>
  </si>
  <si>
    <t>Verände-rungssatz in %</t>
  </si>
  <si>
    <r>
      <t xml:space="preserve">Wird für ein Schadenjahr und einen Zweig </t>
    </r>
    <r>
      <rPr>
        <b/>
        <sz val="10"/>
        <rFont val="Arial"/>
        <family val="2"/>
      </rPr>
      <t>keine</t>
    </r>
    <r>
      <rPr>
        <sz val="10"/>
        <rFont val="Arial"/>
        <family val="2"/>
      </rPr>
      <t xml:space="preserve"> Risikonummer angegeben und die grau hinterlegten Wertefelder enthalten jedoch Werte, so gelten diese für alle Risikonummern ausser den für dieses Schadenjahr und diesen Zweig explizit erwähnten Risikonummern</t>
    </r>
  </si>
  <si>
    <t>Daten für die Meldung von absoluten Beträgen / Beispiel</t>
  </si>
  <si>
    <t>Wird eine Risikonummer angegeben und bleiben die entsprechenden, grau hinterlegten Wertefelder leer, so werden diese als 0 interpretiert. Dies gilt auch falls alle Felder leer bleiben.</t>
  </si>
  <si>
    <t>Wird für ein Schadenjahr, einen Zweig und eine Leistungskategorie (mindestens) eine Risikonummer angegeben und existiert für diese Position kein leeres Risikonummernfeld, so werden für alle anderen, nicht explizit erwähnten Risikonummern die Werte 0 angewendet.</t>
  </si>
  <si>
    <t>Wird für ein Schadenjahr, einen Zweig und eine Leistungskategorie keine Risikonummer angegeben und die grau hinterlegten Wertefelder enthalten jedoch Werte, so gelten diese für alle Risikonummern ausser den für dieses Schadenjahr, diesen Zweig und diese Leistungskategorie explizit erwähnten Risikonummern.</t>
  </si>
  <si>
    <r>
      <rPr>
        <b/>
        <sz val="10"/>
        <color indexed="8"/>
        <rFont val="Arial"/>
        <family val="2"/>
      </rPr>
      <t>1234</t>
    </r>
    <r>
      <rPr>
        <sz val="10"/>
        <color indexed="8"/>
        <rFont val="Arial"/>
        <family val="2"/>
      </rPr>
      <t>00 bis</t>
    </r>
    <r>
      <rPr>
        <b/>
        <sz val="10"/>
        <color indexed="8"/>
        <rFont val="Arial"/>
        <family val="2"/>
      </rPr>
      <t>1234</t>
    </r>
    <r>
      <rPr>
        <sz val="10"/>
        <color indexed="8"/>
        <rFont val="Arial"/>
        <family val="2"/>
      </rPr>
      <t>99</t>
    </r>
  </si>
  <si>
    <r>
      <rPr>
        <b/>
        <sz val="10"/>
        <color indexed="8"/>
        <rFont val="Arial"/>
        <family val="2"/>
      </rPr>
      <t>25</t>
    </r>
    <r>
      <rPr>
        <sz val="10"/>
        <color indexed="8"/>
        <rFont val="Arial"/>
        <family val="2"/>
      </rPr>
      <t>0000 bis 259999</t>
    </r>
  </si>
  <si>
    <t>Bedag Informatik AG</t>
  </si>
  <si>
    <t>Werte gemäss Rundschreiben 01-2015</t>
  </si>
  <si>
    <t xml:space="preserve"> </t>
  </si>
  <si>
    <t xml:space="preserve">   </t>
  </si>
  <si>
    <t>UVG: PdL für das Rechnungsjahr 2016
Allgemeiner Teil</t>
  </si>
  <si>
    <r>
      <t xml:space="preserve">Bleibt ein Wert leer, wird der entsprechende Wert gemäss Rundschreiben </t>
    </r>
    <r>
      <rPr>
        <b/>
        <i/>
        <u/>
        <sz val="10"/>
        <rFont val="Arial"/>
        <family val="2"/>
      </rPr>
      <t>01-2017</t>
    </r>
    <r>
      <rPr>
        <sz val="10"/>
        <rFont val="Arial"/>
        <family val="2"/>
      </rPr>
      <t xml:space="preserve"> übernommen</t>
    </r>
  </si>
  <si>
    <t>Werte gemäss Rundschreiben 01-2017
des SVV verwenden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</si>
</sst>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
  </numFmts>
  <fonts count="21">
    <font>
      <sz val="10"/>
      <color theme="1"/>
      <name val="Futura Light BT"/>
      <family val="2"/>
    </font>
    <font>
      <sz val="11"/>
      <color theme="1"/>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1"/>
      <color indexed="8"/>
      <name val="Arial"/>
      <family val="2"/>
    </font>
    <font>
      <u/>
      <sz val="10"/>
      <color indexed="12"/>
      <name val="Arial"/>
      <family val="2"/>
    </font>
    <font>
      <b/>
      <sz val="10"/>
      <color indexed="8"/>
      <name val="Arial"/>
      <family val="2"/>
    </font>
    <font>
      <sz val="10"/>
      <name val="Arial"/>
      <family val="2"/>
    </font>
    <font>
      <b/>
      <sz val="14"/>
      <color indexed="8"/>
      <name val="Arial"/>
      <family val="2"/>
    </font>
    <font>
      <sz val="10"/>
      <color indexed="8"/>
      <name val="Futura Light BT"/>
      <family val="2"/>
    </font>
    <font>
      <b/>
      <sz val="10"/>
      <name val="Arial"/>
      <family val="2"/>
    </font>
    <font>
      <b/>
      <sz val="9"/>
      <color indexed="8"/>
      <name val="Arial"/>
      <family val="2"/>
    </font>
    <font>
      <sz val="8"/>
      <name val="Futura Light BT"/>
      <family val="2"/>
    </font>
    <font>
      <u/>
      <sz val="10"/>
      <color theme="10"/>
      <name val="Futura Light BT"/>
      <family val="2"/>
    </font>
    <font>
      <sz val="10"/>
      <color rgb="FF0070C0"/>
      <name val="Arial"/>
      <family val="2"/>
    </font>
    <font>
      <b/>
      <i/>
      <u/>
      <sz val="1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55"/>
      </right>
      <top/>
      <bottom style="thin">
        <color indexed="55"/>
      </bottom>
      <diagonal/>
    </border>
    <border>
      <left style="thin">
        <color auto="1"/>
      </left>
      <right/>
      <top/>
      <bottom/>
      <diagonal/>
    </border>
    <border>
      <left/>
      <right style="thin">
        <color theme="0" tint="-0.34998626667073579"/>
      </right>
      <top/>
      <bottom/>
      <diagonal/>
    </border>
    <border>
      <left style="thin">
        <color theme="0" tint="-0.34998626667073579"/>
      </left>
      <right/>
      <top/>
      <bottom/>
      <diagonal/>
    </border>
    <border>
      <left style="thin">
        <color indexed="55"/>
      </left>
      <right/>
      <top/>
      <bottom style="thin">
        <color indexed="55"/>
      </bottom>
      <diagonal/>
    </border>
  </borders>
  <cellStyleXfs count="4">
    <xf numFmtId="0" fontId="0" fillId="0" borderId="0"/>
    <xf numFmtId="0" fontId="18" fillId="0" borderId="0" applyNumberFormat="0" applyFill="0" applyBorder="0" applyAlignment="0" applyProtection="0">
      <alignment vertical="top"/>
      <protection locked="0"/>
    </xf>
    <xf numFmtId="9" fontId="14" fillId="0" borderId="0" applyFont="0" applyFill="0" applyBorder="0" applyAlignment="0" applyProtection="0"/>
    <xf numFmtId="0" fontId="1" fillId="0" borderId="0"/>
  </cellStyleXfs>
  <cellXfs count="270">
    <xf numFmtId="0" fontId="0" fillId="0" borderId="0" xfId="0"/>
    <xf numFmtId="0" fontId="9" fillId="0" borderId="0" xfId="0" applyFont="1"/>
    <xf numFmtId="0" fontId="8" fillId="0" borderId="0" xfId="0" applyFont="1"/>
    <xf numFmtId="0" fontId="10" fillId="0" borderId="0" xfId="1" applyFont="1" applyAlignment="1" applyProtection="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right"/>
    </xf>
    <xf numFmtId="0" fontId="8" fillId="0" borderId="0" xfId="0" applyFont="1" applyFill="1" applyBorder="1"/>
    <xf numFmtId="0" fontId="11" fillId="0" borderId="0" xfId="0" applyFont="1" applyAlignment="1">
      <alignment vertical="top"/>
    </xf>
    <xf numFmtId="0" fontId="8" fillId="0" borderId="0" xfId="0" applyFont="1" applyAlignment="1">
      <alignment horizontal="center" vertical="top" wrapText="1"/>
    </xf>
    <xf numFmtId="0" fontId="12" fillId="0" borderId="0" xfId="0" quotePrefix="1" applyFont="1" applyAlignment="1">
      <alignment horizontal="center"/>
    </xf>
    <xf numFmtId="0" fontId="8" fillId="0" borderId="0" xfId="0" applyFont="1" applyAlignment="1">
      <alignment vertical="top" wrapText="1"/>
    </xf>
    <xf numFmtId="0" fontId="11" fillId="0" borderId="0" xfId="0" applyFont="1" applyAlignment="1">
      <alignment vertical="center"/>
    </xf>
    <xf numFmtId="0" fontId="8" fillId="0" borderId="0" xfId="0" applyFont="1" applyAlignment="1">
      <alignment vertical="top"/>
    </xf>
    <xf numFmtId="0" fontId="8" fillId="0" borderId="0" xfId="0" applyFont="1" applyBorder="1" applyAlignment="1">
      <alignment vertical="top" wrapText="1"/>
    </xf>
    <xf numFmtId="0" fontId="11" fillId="0" borderId="1" xfId="0" applyFont="1" applyBorder="1" applyAlignment="1">
      <alignment horizontal="right"/>
    </xf>
    <xf numFmtId="0" fontId="11" fillId="0" borderId="1" xfId="0" applyFont="1" applyBorder="1" applyAlignment="1">
      <alignment horizontal="center"/>
    </xf>
    <xf numFmtId="0" fontId="8" fillId="0" borderId="1" xfId="0" applyFont="1" applyBorder="1"/>
    <xf numFmtId="0" fontId="11" fillId="0" borderId="1" xfId="0" applyFont="1" applyBorder="1" applyAlignment="1">
      <alignment horizontal="center" wrapText="1"/>
    </xf>
    <xf numFmtId="0" fontId="13" fillId="0" borderId="4" xfId="0" applyFont="1" applyBorder="1" applyAlignment="1">
      <alignment horizontal="center"/>
    </xf>
    <xf numFmtId="0" fontId="11" fillId="0" borderId="4" xfId="0" applyFont="1" applyBorder="1" applyAlignment="1">
      <alignment horizontal="left"/>
    </xf>
    <xf numFmtId="0" fontId="0" fillId="0" borderId="0" xfId="0" applyAlignment="1">
      <alignment horizontal="right"/>
    </xf>
    <xf numFmtId="0" fontId="15" fillId="0" borderId="0" xfId="0" applyFont="1" applyBorder="1" applyAlignment="1">
      <alignment horizontal="right" wrapText="1"/>
    </xf>
    <xf numFmtId="0" fontId="15" fillId="0" borderId="0" xfId="0" applyFont="1" applyBorder="1" applyAlignment="1">
      <alignment horizontal="center" wrapText="1"/>
    </xf>
    <xf numFmtId="0" fontId="13" fillId="0" borderId="0" xfId="0" applyFont="1" applyBorder="1" applyAlignment="1"/>
    <xf numFmtId="0" fontId="13" fillId="0" borderId="0" xfId="0" applyFont="1" applyBorder="1" applyAlignment="1">
      <alignment horizontal="right"/>
    </xf>
    <xf numFmtId="0" fontId="13" fillId="0" borderId="0" xfId="0" applyFont="1" applyBorder="1" applyAlignment="1">
      <alignment horizontal="center"/>
    </xf>
    <xf numFmtId="0" fontId="8" fillId="0" borderId="0" xfId="0" applyFont="1" applyBorder="1"/>
    <xf numFmtId="164" fontId="12" fillId="2" borderId="1" xfId="0" applyNumberFormat="1" applyFont="1" applyFill="1" applyBorder="1" applyAlignment="1">
      <alignment vertical="top" wrapText="1"/>
    </xf>
    <xf numFmtId="4" fontId="12" fillId="2" borderId="1" xfId="0" applyNumberFormat="1" applyFont="1" applyFill="1" applyBorder="1" applyAlignment="1">
      <alignment vertical="top" wrapText="1"/>
    </xf>
    <xf numFmtId="0" fontId="11" fillId="0" borderId="0" xfId="0" applyFont="1" applyAlignment="1">
      <alignment horizontal="center" vertical="top" wrapText="1"/>
    </xf>
    <xf numFmtId="0" fontId="11" fillId="0" borderId="0" xfId="0" applyFont="1" applyAlignment="1" applyProtection="1">
      <alignment vertical="center"/>
    </xf>
    <xf numFmtId="0" fontId="7" fillId="0" borderId="0" xfId="0" applyFont="1" applyAlignment="1" applyProtection="1">
      <alignment vertical="top" wrapText="1"/>
    </xf>
    <xf numFmtId="0" fontId="7" fillId="0" borderId="0" xfId="0" applyFont="1" applyProtection="1"/>
    <xf numFmtId="0" fontId="11" fillId="0" borderId="0" xfId="0" applyFont="1" applyProtection="1"/>
    <xf numFmtId="0" fontId="7" fillId="0" borderId="0" xfId="0" applyFont="1" applyAlignment="1" applyProtection="1">
      <alignment horizontal="left"/>
    </xf>
    <xf numFmtId="0" fontId="7" fillId="0" borderId="0" xfId="0" applyFont="1" applyFill="1" applyBorder="1" applyAlignment="1" applyProtection="1">
      <alignment horizontal="left"/>
    </xf>
    <xf numFmtId="0" fontId="11" fillId="0" borderId="0" xfId="0" applyFont="1" applyAlignment="1" applyProtection="1">
      <alignment vertical="top"/>
    </xf>
    <xf numFmtId="0" fontId="7" fillId="2" borderId="6" xfId="0" quotePrefix="1" applyFont="1" applyFill="1" applyBorder="1" applyAlignment="1" applyProtection="1"/>
    <xf numFmtId="0" fontId="7" fillId="2" borderId="7" xfId="0" quotePrefix="1" applyFont="1" applyFill="1" applyBorder="1" applyAlignment="1" applyProtection="1"/>
    <xf numFmtId="0" fontId="7" fillId="0" borderId="0" xfId="0" applyFont="1" applyAlignment="1" applyProtection="1">
      <alignment horizontal="right"/>
    </xf>
    <xf numFmtId="0" fontId="7" fillId="0" borderId="0" xfId="0" applyFont="1" applyAlignment="1" applyProtection="1">
      <alignment vertical="center" wrapText="1"/>
    </xf>
    <xf numFmtId="0" fontId="7" fillId="0" borderId="0" xfId="0" applyFont="1" applyFill="1" applyProtection="1"/>
    <xf numFmtId="0" fontId="7" fillId="0" borderId="0" xfId="0" applyFont="1" applyAlignment="1" applyProtection="1">
      <alignment vertical="center"/>
    </xf>
    <xf numFmtId="0" fontId="7" fillId="0" borderId="0" xfId="0" applyFont="1" applyAlignment="1" applyProtection="1">
      <alignment vertical="top"/>
    </xf>
    <xf numFmtId="0" fontId="7" fillId="0" borderId="0" xfId="0" applyFont="1" applyFill="1" applyAlignment="1" applyProtection="1">
      <alignment vertical="top" wrapText="1"/>
    </xf>
    <xf numFmtId="0" fontId="7" fillId="0" borderId="0" xfId="0" applyFont="1" applyAlignment="1" applyProtection="1">
      <alignment horizontal="left" vertical="top" wrapText="1"/>
    </xf>
    <xf numFmtId="0" fontId="16" fillId="0" borderId="0" xfId="0" applyFont="1" applyProtection="1"/>
    <xf numFmtId="4" fontId="8" fillId="0" borderId="1" xfId="0" applyNumberFormat="1" applyFont="1" applyFill="1" applyBorder="1"/>
    <xf numFmtId="4" fontId="8" fillId="0" borderId="0" xfId="0" applyNumberFormat="1" applyFont="1"/>
    <xf numFmtId="3" fontId="8" fillId="0" borderId="0" xfId="0" applyNumberFormat="1" applyFont="1"/>
    <xf numFmtId="3" fontId="8" fillId="0" borderId="1" xfId="0" applyNumberFormat="1" applyFont="1" applyFill="1" applyBorder="1"/>
    <xf numFmtId="3" fontId="8" fillId="0" borderId="0" xfId="0" applyNumberFormat="1" applyFont="1" applyFill="1" applyBorder="1"/>
    <xf numFmtId="4" fontId="8" fillId="2" borderId="1" xfId="0" applyNumberFormat="1" applyFont="1" applyFill="1" applyBorder="1" applyProtection="1">
      <protection locked="0"/>
    </xf>
    <xf numFmtId="3" fontId="8" fillId="2" borderId="1" xfId="0" applyNumberFormat="1" applyFont="1" applyFill="1" applyBorder="1" applyProtection="1">
      <protection locked="0"/>
    </xf>
    <xf numFmtId="0" fontId="8" fillId="0" borderId="0" xfId="0" applyFont="1" applyFill="1" applyBorder="1" applyProtection="1">
      <protection locked="0"/>
    </xf>
    <xf numFmtId="0" fontId="11" fillId="0" borderId="0" xfId="0" applyFont="1" applyBorder="1" applyAlignment="1">
      <alignment horizontal="center"/>
    </xf>
    <xf numFmtId="4" fontId="13" fillId="0" borderId="0" xfId="0" applyNumberFormat="1" applyFont="1" applyBorder="1" applyAlignment="1">
      <alignment horizontal="center"/>
    </xf>
    <xf numFmtId="4" fontId="15" fillId="0" borderId="0" xfId="0" applyNumberFormat="1" applyFont="1" applyBorder="1" applyAlignment="1">
      <alignment horizontal="center" wrapText="1"/>
    </xf>
    <xf numFmtId="4" fontId="0" fillId="0" borderId="0" xfId="0" applyNumberFormat="1"/>
    <xf numFmtId="4" fontId="15" fillId="0" borderId="0" xfId="0" applyNumberFormat="1" applyFont="1" applyBorder="1" applyAlignment="1">
      <alignment horizontal="right" wrapText="1"/>
    </xf>
    <xf numFmtId="0" fontId="12" fillId="0" borderId="1" xfId="0" applyFont="1" applyFill="1" applyBorder="1" applyAlignment="1">
      <alignment horizontal="center" vertical="top" wrapText="1"/>
    </xf>
    <xf numFmtId="0" fontId="11" fillId="0" borderId="0" xfId="0" applyFont="1" applyBorder="1" applyAlignment="1"/>
    <xf numFmtId="0" fontId="6" fillId="0" borderId="0" xfId="0" applyFont="1" applyBorder="1" applyAlignment="1">
      <alignment horizontal="right"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quotePrefix="1" applyFont="1" applyBorder="1" applyAlignment="1">
      <alignment horizontal="center" vertical="top" wrapText="1"/>
    </xf>
    <xf numFmtId="0" fontId="0" fillId="0" borderId="0" xfId="0" applyAlignment="1">
      <alignment horizontal="center"/>
    </xf>
    <xf numFmtId="0" fontId="5" fillId="0" borderId="0" xfId="0" applyFont="1" applyProtection="1"/>
    <xf numFmtId="0" fontId="4" fillId="0" borderId="0" xfId="0" applyFont="1" applyAlignment="1">
      <alignment vertical="top" wrapText="1"/>
    </xf>
    <xf numFmtId="0" fontId="4" fillId="0" borderId="0" xfId="0" applyFont="1" applyAlignment="1">
      <alignment horizontal="center" vertical="top" wrapText="1"/>
    </xf>
    <xf numFmtId="0" fontId="3" fillId="0" borderId="0" xfId="0" quotePrefix="1" applyFont="1" applyBorder="1" applyAlignment="1">
      <alignment horizontal="center" vertical="top" wrapText="1"/>
    </xf>
    <xf numFmtId="0" fontId="19" fillId="0" borderId="0" xfId="0" applyFont="1" applyAlignment="1">
      <alignment horizontal="center"/>
    </xf>
    <xf numFmtId="0" fontId="12" fillId="0" borderId="7" xfId="0" applyFont="1" applyFill="1" applyBorder="1" applyAlignment="1">
      <alignment horizontal="center" vertical="top" wrapText="1"/>
    </xf>
    <xf numFmtId="0" fontId="12" fillId="0" borderId="8" xfId="0" applyFont="1" applyBorder="1" applyAlignment="1">
      <alignment horizontal="right" vertical="top" wrapText="1"/>
    </xf>
    <xf numFmtId="0" fontId="8" fillId="0" borderId="1" xfId="0" applyFont="1" applyFill="1" applyBorder="1" applyAlignment="1">
      <alignment horizontal="left"/>
    </xf>
    <xf numFmtId="0" fontId="2" fillId="3" borderId="0" xfId="0" applyFont="1" applyFill="1"/>
    <xf numFmtId="0" fontId="12" fillId="0" borderId="0" xfId="0" applyFont="1" applyBorder="1" applyAlignment="1">
      <alignment vertical="top" wrapText="1"/>
    </xf>
    <xf numFmtId="0" fontId="12" fillId="0" borderId="0" xfId="0" applyFont="1" applyAlignment="1">
      <alignment vertical="top" wrapText="1"/>
    </xf>
    <xf numFmtId="0" fontId="13" fillId="0" borderId="0" xfId="0" applyFont="1" applyBorder="1" applyAlignment="1">
      <alignment horizontal="center"/>
    </xf>
    <xf numFmtId="0" fontId="12" fillId="0" borderId="0" xfId="0" quotePrefix="1" applyFont="1" applyBorder="1" applyAlignment="1">
      <alignment horizontal="center" vertical="top" wrapText="1"/>
    </xf>
    <xf numFmtId="0" fontId="13" fillId="0" borderId="0" xfId="0" applyFont="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applyFont="1"/>
    <xf numFmtId="4" fontId="2" fillId="0" borderId="0" xfId="0" applyNumberFormat="1" applyFont="1"/>
    <xf numFmtId="0" fontId="2" fillId="0" borderId="0" xfId="0" applyFont="1" applyBorder="1"/>
    <xf numFmtId="0" fontId="2" fillId="0" borderId="0" xfId="0" quotePrefix="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top" wrapText="1"/>
    </xf>
    <xf numFmtId="0" fontId="12" fillId="5" borderId="8" xfId="0" applyFont="1" applyFill="1" applyBorder="1" applyAlignment="1">
      <alignment horizontal="right" vertical="top" wrapText="1"/>
    </xf>
    <xf numFmtId="0" fontId="12" fillId="5" borderId="7" xfId="0" applyFont="1" applyFill="1" applyBorder="1" applyAlignment="1">
      <alignment horizontal="center" vertical="top" wrapText="1"/>
    </xf>
    <xf numFmtId="0" fontId="12" fillId="5" borderId="1" xfId="0" applyFont="1" applyFill="1" applyBorder="1" applyAlignment="1">
      <alignment horizontal="center" vertical="top" wrapText="1"/>
    </xf>
    <xf numFmtId="1" fontId="15" fillId="2" borderId="1" xfId="2" applyNumberFormat="1" applyFont="1" applyFill="1" applyBorder="1" applyAlignment="1">
      <alignment horizontal="center" vertical="top" wrapText="1"/>
    </xf>
    <xf numFmtId="0" fontId="0" fillId="0" borderId="0" xfId="0" quotePrefix="1" applyAlignment="1">
      <alignment horizontal="center"/>
    </xf>
    <xf numFmtId="0" fontId="12" fillId="6" borderId="8" xfId="0" applyFont="1" applyFill="1" applyBorder="1" applyAlignment="1">
      <alignment horizontal="right" vertical="top" wrapText="1"/>
    </xf>
    <xf numFmtId="0" fontId="12" fillId="6" borderId="7" xfId="0" applyFont="1" applyFill="1" applyBorder="1" applyAlignment="1">
      <alignment horizontal="center" vertical="top" wrapText="1"/>
    </xf>
    <xf numFmtId="0" fontId="12" fillId="6" borderId="1" xfId="0" applyFont="1" applyFill="1" applyBorder="1" applyAlignment="1">
      <alignment horizontal="center" vertical="top" wrapText="1"/>
    </xf>
    <xf numFmtId="0" fontId="2" fillId="5" borderId="0" xfId="0" applyFont="1" applyFill="1"/>
    <xf numFmtId="0" fontId="2" fillId="5" borderId="0" xfId="0" applyFont="1" applyFill="1" applyAlignment="1">
      <alignment horizontal="center"/>
    </xf>
    <xf numFmtId="0" fontId="12" fillId="5" borderId="0" xfId="0" applyFont="1" applyFill="1" applyBorder="1" applyAlignment="1">
      <alignment horizontal="center" vertical="top" wrapText="1"/>
    </xf>
    <xf numFmtId="164" fontId="12" fillId="2" borderId="0" xfId="0" applyNumberFormat="1" applyFont="1" applyFill="1" applyBorder="1" applyAlignment="1">
      <alignment vertical="top" wrapText="1"/>
    </xf>
    <xf numFmtId="4" fontId="12" fillId="2" borderId="0" xfId="0" applyNumberFormat="1" applyFont="1" applyFill="1" applyBorder="1" applyAlignment="1">
      <alignment vertical="top" wrapText="1"/>
    </xf>
    <xf numFmtId="0" fontId="2" fillId="3" borderId="0" xfId="0" applyFont="1" applyFill="1" applyAlignment="1">
      <alignment horizontal="left"/>
    </xf>
    <xf numFmtId="0" fontId="0" fillId="5" borderId="0" xfId="0" applyFill="1" applyAlignment="1">
      <alignment horizontal="center"/>
    </xf>
    <xf numFmtId="0" fontId="2" fillId="6" borderId="0" xfId="0" applyFont="1" applyFill="1"/>
    <xf numFmtId="0" fontId="2" fillId="6" borderId="0" xfId="0" applyFont="1" applyFill="1" applyAlignment="1">
      <alignment horizontal="center"/>
    </xf>
    <xf numFmtId="0" fontId="12" fillId="6" borderId="0" xfId="0" applyFont="1" applyFill="1" applyBorder="1" applyAlignment="1">
      <alignment horizontal="center" vertical="top" wrapText="1"/>
    </xf>
    <xf numFmtId="0" fontId="0" fillId="6" borderId="0" xfId="0" applyFill="1" applyAlignment="1">
      <alignment horizontal="center"/>
    </xf>
    <xf numFmtId="0" fontId="7" fillId="3" borderId="1" xfId="0" applyFont="1" applyFill="1" applyBorder="1" applyAlignment="1" applyProtection="1">
      <alignment horizontal="left"/>
    </xf>
    <xf numFmtId="4" fontId="2" fillId="2" borderId="1" xfId="0" applyNumberFormat="1" applyFont="1" applyFill="1" applyBorder="1" applyProtection="1">
      <protection locked="0"/>
    </xf>
    <xf numFmtId="2" fontId="11" fillId="0" borderId="1" xfId="0" applyNumberFormat="1" applyFont="1" applyBorder="1" applyAlignment="1">
      <alignment horizontal="center" wrapText="1"/>
    </xf>
    <xf numFmtId="2" fontId="8" fillId="0" borderId="0" xfId="0" applyNumberFormat="1" applyFont="1" applyAlignment="1">
      <alignment horizontal="right"/>
    </xf>
    <xf numFmtId="2" fontId="13" fillId="0" borderId="0" xfId="0" applyNumberFormat="1" applyFont="1" applyBorder="1" applyAlignment="1">
      <alignment horizontal="right"/>
    </xf>
    <xf numFmtId="0" fontId="11" fillId="0" borderId="0" xfId="0" applyFont="1" applyBorder="1" applyAlignment="1">
      <alignment horizontal="right"/>
    </xf>
    <xf numFmtId="2" fontId="11" fillId="0" borderId="0" xfId="0" applyNumberFormat="1" applyFont="1" applyBorder="1" applyAlignment="1">
      <alignment horizontal="right"/>
    </xf>
    <xf numFmtId="0" fontId="4" fillId="0" borderId="0" xfId="0" applyFont="1" applyAlignment="1">
      <alignment horizontal="right" vertical="top" wrapText="1"/>
    </xf>
    <xf numFmtId="2" fontId="4" fillId="0" borderId="0" xfId="0" applyNumberFormat="1" applyFont="1" applyAlignment="1">
      <alignment horizontal="right" vertical="top" wrapText="1"/>
    </xf>
    <xf numFmtId="0" fontId="13" fillId="0" borderId="4" xfId="0" applyFont="1" applyBorder="1" applyAlignment="1">
      <alignment horizontal="right"/>
    </xf>
    <xf numFmtId="2" fontId="13" fillId="0" borderId="4" xfId="0" applyNumberFormat="1" applyFont="1" applyBorder="1" applyAlignment="1">
      <alignment horizontal="right"/>
    </xf>
    <xf numFmtId="2" fontId="8" fillId="2" borderId="1" xfId="0" applyNumberFormat="1" applyFont="1" applyFill="1" applyBorder="1" applyAlignment="1" applyProtection="1">
      <alignment horizontal="right" vertical="top" wrapText="1"/>
      <protection locked="0"/>
    </xf>
    <xf numFmtId="2" fontId="2" fillId="0" borderId="2" xfId="0" applyNumberFormat="1" applyFont="1" applyBorder="1" applyAlignment="1">
      <alignment horizontal="right" vertical="top" wrapText="1"/>
    </xf>
    <xf numFmtId="0" fontId="8" fillId="0" borderId="0" xfId="0" applyFont="1" applyBorder="1" applyAlignment="1">
      <alignment horizontal="right" vertical="top" wrapText="1"/>
    </xf>
    <xf numFmtId="2" fontId="2" fillId="0" borderId="0" xfId="0" applyNumberFormat="1" applyFont="1" applyBorder="1" applyAlignment="1">
      <alignment horizontal="right" vertical="top" wrapText="1"/>
    </xf>
    <xf numFmtId="0" fontId="8" fillId="0" borderId="3" xfId="0" quotePrefix="1" applyFont="1" applyBorder="1" applyAlignment="1">
      <alignment horizontal="right" vertical="top" wrapText="1"/>
    </xf>
    <xf numFmtId="2" fontId="8" fillId="0" borderId="2" xfId="0" applyNumberFormat="1" applyFont="1" applyBorder="1" applyAlignment="1">
      <alignment horizontal="right" vertical="top" wrapText="1"/>
    </xf>
    <xf numFmtId="2" fontId="8" fillId="0" borderId="0" xfId="0" applyNumberFormat="1" applyFont="1" applyBorder="1" applyAlignment="1">
      <alignment horizontal="right" vertical="top" wrapText="1"/>
    </xf>
    <xf numFmtId="0" fontId="8" fillId="0" borderId="3" xfId="0" applyFont="1" applyBorder="1" applyAlignment="1">
      <alignment horizontal="right" vertical="top" wrapText="1"/>
    </xf>
    <xf numFmtId="2" fontId="8" fillId="0" borderId="2"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2" fontId="8" fillId="0" borderId="0" xfId="0" applyNumberFormat="1" applyFont="1" applyFill="1" applyBorder="1" applyAlignment="1">
      <alignment horizontal="right" vertical="top" wrapText="1"/>
    </xf>
    <xf numFmtId="0" fontId="8" fillId="0" borderId="3" xfId="0" applyFont="1" applyFill="1" applyBorder="1" applyAlignment="1">
      <alignment horizontal="right" vertical="top" wrapText="1"/>
    </xf>
    <xf numFmtId="0" fontId="8" fillId="2" borderId="1" xfId="0" applyFont="1" applyFill="1" applyBorder="1" applyAlignment="1" applyProtection="1">
      <alignment horizontal="right"/>
      <protection locked="0"/>
    </xf>
    <xf numFmtId="2" fontId="8" fillId="2" borderId="1" xfId="0" applyNumberFormat="1" applyFont="1" applyFill="1" applyBorder="1" applyAlignment="1" applyProtection="1">
      <alignment horizontal="right"/>
      <protection locked="0"/>
    </xf>
    <xf numFmtId="2" fontId="8" fillId="0" borderId="2" xfId="0" applyNumberFormat="1" applyFont="1" applyFill="1" applyBorder="1" applyAlignment="1">
      <alignment horizontal="right"/>
    </xf>
    <xf numFmtId="0" fontId="8" fillId="0" borderId="0" xfId="0" applyFont="1" applyFill="1" applyBorder="1" applyAlignment="1">
      <alignment horizontal="right"/>
    </xf>
    <xf numFmtId="2" fontId="8" fillId="0" borderId="0" xfId="0" applyNumberFormat="1" applyFont="1" applyFill="1" applyBorder="1" applyAlignment="1">
      <alignment horizontal="right"/>
    </xf>
    <xf numFmtId="0" fontId="8" fillId="0" borderId="3" xfId="0" applyFont="1" applyFill="1" applyBorder="1" applyAlignment="1">
      <alignment horizontal="right"/>
    </xf>
    <xf numFmtId="0" fontId="8" fillId="2" borderId="1" xfId="0" applyFont="1" applyFill="1" applyBorder="1" applyAlignment="1" applyProtection="1">
      <alignment horizontal="right" vertical="top" wrapText="1"/>
      <protection locked="0"/>
    </xf>
    <xf numFmtId="49" fontId="6" fillId="0" borderId="0" xfId="0" applyNumberFormat="1" applyFont="1" applyBorder="1" applyAlignment="1">
      <alignment horizontal="left" vertical="top" wrapText="1"/>
    </xf>
    <xf numFmtId="49" fontId="15" fillId="0" borderId="0" xfId="0" applyNumberFormat="1" applyFont="1" applyBorder="1" applyAlignment="1">
      <alignment horizontal="center" wrapText="1"/>
    </xf>
    <xf numFmtId="49" fontId="8" fillId="0" borderId="0" xfId="0" applyNumberFormat="1" applyFont="1" applyAlignment="1">
      <alignment horizontal="left"/>
    </xf>
    <xf numFmtId="49" fontId="13" fillId="0" borderId="0" xfId="0" applyNumberFormat="1" applyFont="1" applyBorder="1" applyAlignment="1">
      <alignment horizontal="left"/>
    </xf>
    <xf numFmtId="49" fontId="11" fillId="0" borderId="0" xfId="0" applyNumberFormat="1" applyFont="1" applyBorder="1" applyAlignment="1">
      <alignment horizontal="left"/>
    </xf>
    <xf numFmtId="49" fontId="4" fillId="0" borderId="0" xfId="0" applyNumberFormat="1" applyFont="1" applyAlignment="1">
      <alignment horizontal="left" vertical="top" wrapText="1"/>
    </xf>
    <xf numFmtId="49" fontId="0" fillId="0" borderId="0" xfId="0" applyNumberFormat="1" applyAlignment="1">
      <alignment horizontal="left"/>
    </xf>
    <xf numFmtId="49" fontId="11" fillId="0" borderId="1" xfId="0" applyNumberFormat="1" applyFont="1" applyBorder="1" applyAlignment="1">
      <alignment horizontal="center" wrapText="1"/>
    </xf>
    <xf numFmtId="49" fontId="13" fillId="0" borderId="4" xfId="0" applyNumberFormat="1" applyFont="1" applyBorder="1" applyAlignment="1">
      <alignment horizontal="left"/>
    </xf>
    <xf numFmtId="49" fontId="11" fillId="2" borderId="1" xfId="0" applyNumberFormat="1" applyFont="1" applyFill="1" applyBorder="1" applyAlignment="1" applyProtection="1">
      <alignment horizontal="left"/>
      <protection locked="0"/>
    </xf>
    <xf numFmtId="49" fontId="8" fillId="2" borderId="1" xfId="0" applyNumberFormat="1" applyFont="1" applyFill="1" applyBorder="1" applyAlignment="1" applyProtection="1">
      <alignment horizontal="left"/>
      <protection locked="0"/>
    </xf>
    <xf numFmtId="0" fontId="2" fillId="2" borderId="0" xfId="0" applyFont="1" applyFill="1" applyAlignment="1" applyProtection="1">
      <alignment horizontal="left" vertical="center" wrapText="1"/>
      <protection locked="0"/>
    </xf>
    <xf numFmtId="0" fontId="8" fillId="0" borderId="0" xfId="0" applyFont="1" applyAlignment="1">
      <alignment horizontal="center" vertical="top" wrapText="1"/>
    </xf>
    <xf numFmtId="165" fontId="12" fillId="2" borderId="1" xfId="2" applyNumberFormat="1" applyFont="1" applyFill="1" applyBorder="1" applyAlignment="1">
      <alignment horizontal="center" vertical="top" wrapText="1"/>
    </xf>
    <xf numFmtId="165" fontId="0" fillId="0" borderId="0" xfId="2" applyNumberFormat="1" applyFont="1"/>
    <xf numFmtId="165" fontId="12" fillId="2" borderId="0" xfId="2" applyNumberFormat="1" applyFont="1" applyFill="1" applyBorder="1" applyAlignment="1">
      <alignment horizontal="center" vertical="top" wrapText="1"/>
    </xf>
    <xf numFmtId="2" fontId="8" fillId="2" borderId="5" xfId="0" applyNumberFormat="1" applyFont="1" applyFill="1" applyBorder="1" applyAlignment="1" applyProtection="1">
      <alignment horizontal="right" vertical="top" wrapText="1"/>
      <protection locked="0"/>
    </xf>
    <xf numFmtId="2" fontId="8" fillId="0" borderId="12" xfId="0" applyNumberFormat="1" applyFont="1" applyBorder="1" applyAlignment="1">
      <alignment horizontal="right" vertical="top" wrapText="1"/>
    </xf>
    <xf numFmtId="2" fontId="8" fillId="0" borderId="12" xfId="0" applyNumberFormat="1" applyFont="1" applyFill="1" applyBorder="1" applyAlignment="1">
      <alignment horizontal="right" vertical="top" wrapText="1"/>
    </xf>
    <xf numFmtId="0" fontId="8" fillId="0" borderId="11" xfId="0" applyFont="1" applyBorder="1" applyAlignment="1">
      <alignment horizontal="right" vertical="top" wrapText="1"/>
    </xf>
    <xf numFmtId="0" fontId="8" fillId="0" borderId="11" xfId="0" applyFont="1" applyFill="1" applyBorder="1" applyAlignment="1">
      <alignment horizontal="right" vertical="top" wrapText="1"/>
    </xf>
    <xf numFmtId="0" fontId="13" fillId="0" borderId="0" xfId="0" applyFont="1" applyBorder="1" applyAlignment="1">
      <alignment horizontal="center"/>
    </xf>
    <xf numFmtId="0" fontId="6" fillId="0" borderId="0" xfId="0" applyFont="1" applyBorder="1" applyAlignment="1">
      <alignment horizontal="left" vertical="top" wrapText="1"/>
    </xf>
    <xf numFmtId="0" fontId="2" fillId="0" borderId="0" xfId="0" applyFont="1" applyProtection="1"/>
    <xf numFmtId="49" fontId="12" fillId="2" borderId="1" xfId="2" applyNumberFormat="1" applyFont="1" applyFill="1" applyBorder="1" applyAlignment="1" applyProtection="1">
      <alignment horizontal="left" vertical="top" wrapText="1"/>
      <protection locked="0"/>
    </xf>
    <xf numFmtId="4" fontId="12" fillId="2" borderId="1" xfId="2" applyNumberFormat="1" applyFont="1" applyFill="1" applyBorder="1" applyAlignment="1" applyProtection="1">
      <alignment horizontal="right" vertical="top" wrapText="1"/>
      <protection locked="0"/>
    </xf>
    <xf numFmtId="164" fontId="12" fillId="2" borderId="1" xfId="0" applyNumberFormat="1" applyFont="1" applyFill="1" applyBorder="1" applyAlignment="1" applyProtection="1">
      <alignment vertical="top" wrapText="1"/>
      <protection locked="0"/>
    </xf>
    <xf numFmtId="4" fontId="12" fillId="2" borderId="1" xfId="0" applyNumberFormat="1" applyFont="1" applyFill="1" applyBorder="1" applyAlignment="1" applyProtection="1">
      <alignment vertical="top" wrapText="1"/>
      <protection locked="0"/>
    </xf>
    <xf numFmtId="164" fontId="12" fillId="2" borderId="1" xfId="0" applyNumberFormat="1" applyFont="1" applyFill="1" applyBorder="1" applyAlignment="1" applyProtection="1">
      <alignment horizontal="right" vertical="top" wrapText="1"/>
      <protection locked="0"/>
    </xf>
    <xf numFmtId="4" fontId="12" fillId="2" borderId="1" xfId="0" applyNumberFormat="1" applyFont="1" applyFill="1" applyBorder="1" applyAlignment="1" applyProtection="1">
      <alignment horizontal="right" vertical="top" wrapText="1"/>
      <protection locked="0"/>
    </xf>
    <xf numFmtId="0" fontId="8" fillId="0" borderId="0" xfId="0" applyFont="1" applyProtection="1"/>
    <xf numFmtId="0" fontId="13" fillId="0" borderId="0" xfId="0" applyFont="1" applyBorder="1" applyAlignment="1" applyProtection="1">
      <alignment horizontal="center"/>
    </xf>
    <xf numFmtId="0" fontId="8" fillId="0" borderId="0" xfId="0" applyFont="1" applyBorder="1" applyProtection="1"/>
    <xf numFmtId="0" fontId="11" fillId="0" borderId="0" xfId="0" applyFont="1" applyBorder="1" applyAlignment="1" applyProtection="1"/>
    <xf numFmtId="0" fontId="11" fillId="0" borderId="0" xfId="0" applyFont="1" applyBorder="1" applyAlignment="1" applyProtection="1">
      <alignment horizontal="center"/>
    </xf>
    <xf numFmtId="0" fontId="6" fillId="0" borderId="0" xfId="0" quotePrefix="1" applyFont="1" applyBorder="1" applyAlignment="1" applyProtection="1">
      <alignment horizontal="center" vertical="top" wrapText="1"/>
    </xf>
    <xf numFmtId="0" fontId="6" fillId="0" borderId="0" xfId="0" applyFont="1" applyBorder="1" applyAlignment="1" applyProtection="1">
      <alignment vertical="top" wrapText="1"/>
    </xf>
    <xf numFmtId="0" fontId="6" fillId="0" borderId="0" xfId="0" applyFont="1" applyBorder="1" applyAlignment="1" applyProtection="1">
      <alignment wrapText="1"/>
    </xf>
    <xf numFmtId="0" fontId="12" fillId="0" borderId="0" xfId="0" quotePrefix="1" applyFont="1" applyBorder="1" applyAlignment="1" applyProtection="1">
      <alignment horizontal="center" vertical="top" wrapText="1"/>
    </xf>
    <xf numFmtId="0" fontId="12" fillId="0" borderId="0" xfId="0" applyFont="1" applyBorder="1" applyAlignment="1" applyProtection="1">
      <alignment wrapText="1"/>
    </xf>
    <xf numFmtId="0" fontId="3" fillId="0" borderId="0" xfId="0" quotePrefix="1" applyFont="1" applyBorder="1" applyAlignment="1" applyProtection="1">
      <alignment horizontal="center" vertical="top" wrapText="1"/>
    </xf>
    <xf numFmtId="0" fontId="11" fillId="0" borderId="4" xfId="0" applyFont="1" applyBorder="1" applyAlignment="1" applyProtection="1">
      <alignment horizontal="left"/>
    </xf>
    <xf numFmtId="0" fontId="13" fillId="0" borderId="4" xfId="0" applyFont="1" applyBorder="1" applyAlignment="1" applyProtection="1">
      <alignment horizontal="center"/>
    </xf>
    <xf numFmtId="0" fontId="11" fillId="0" borderId="1" xfId="0" applyFont="1" applyBorder="1" applyAlignment="1" applyProtection="1">
      <alignment horizontal="right"/>
    </xf>
    <xf numFmtId="0" fontId="11" fillId="0" borderId="1" xfId="0" applyFont="1" applyBorder="1" applyAlignment="1" applyProtection="1">
      <alignment horizontal="center"/>
    </xf>
    <xf numFmtId="0" fontId="11" fillId="0" borderId="1" xfId="0" applyFont="1" applyBorder="1" applyAlignment="1" applyProtection="1">
      <alignment horizontal="center" wrapText="1"/>
    </xf>
    <xf numFmtId="0" fontId="8" fillId="0" borderId="0" xfId="0" applyFont="1" applyAlignment="1" applyProtection="1">
      <alignment wrapText="1"/>
    </xf>
    <xf numFmtId="0" fontId="8" fillId="0" borderId="0" xfId="0" applyFont="1" applyBorder="1" applyAlignment="1" applyProtection="1">
      <alignment vertical="top" wrapText="1"/>
    </xf>
    <xf numFmtId="0" fontId="8" fillId="5" borderId="1" xfId="0" applyFont="1" applyFill="1" applyBorder="1" applyProtection="1"/>
    <xf numFmtId="0" fontId="8" fillId="5" borderId="1" xfId="0" applyFont="1" applyFill="1" applyBorder="1" applyAlignment="1" applyProtection="1">
      <alignment horizontal="left"/>
    </xf>
    <xf numFmtId="0" fontId="8" fillId="2" borderId="1" xfId="0" applyFont="1" applyFill="1" applyBorder="1" applyAlignment="1" applyProtection="1">
      <alignment horizontal="center" vertical="top" wrapText="1"/>
    </xf>
    <xf numFmtId="0" fontId="8" fillId="0" borderId="2" xfId="0" applyFont="1" applyBorder="1" applyAlignment="1" applyProtection="1">
      <alignment vertical="top" wrapText="1"/>
    </xf>
    <xf numFmtId="0" fontId="8" fillId="0" borderId="0" xfId="0" applyFont="1" applyBorder="1" applyAlignment="1" applyProtection="1">
      <alignment horizontal="center" vertical="top" wrapText="1"/>
    </xf>
    <xf numFmtId="0" fontId="8" fillId="0" borderId="3" xfId="0" applyFont="1" applyBorder="1" applyAlignment="1" applyProtection="1">
      <alignment horizontal="center" vertical="top" wrapText="1"/>
    </xf>
    <xf numFmtId="0" fontId="8" fillId="0" borderId="0" xfId="0" quotePrefix="1" applyFont="1" applyAlignment="1" applyProtection="1">
      <alignment horizontal="center" vertical="top" wrapText="1"/>
    </xf>
    <xf numFmtId="0" fontId="8" fillId="0" borderId="0" xfId="0" applyFont="1" applyAlignment="1" applyProtection="1">
      <alignment horizontal="center" vertical="top" wrapText="1"/>
    </xf>
    <xf numFmtId="0" fontId="8" fillId="6" borderId="1" xfId="0" applyFont="1" applyFill="1" applyBorder="1" applyProtection="1"/>
    <xf numFmtId="0" fontId="8" fillId="6" borderId="1" xfId="0" applyFont="1" applyFill="1" applyBorder="1" applyAlignment="1" applyProtection="1">
      <alignment horizontal="left"/>
    </xf>
    <xf numFmtId="0" fontId="8" fillId="0" borderId="4" xfId="0" applyFont="1" applyBorder="1" applyAlignment="1" applyProtection="1">
      <alignment vertical="top" wrapText="1"/>
    </xf>
    <xf numFmtId="0" fontId="8" fillId="0" borderId="9" xfId="0" applyFont="1" applyBorder="1" applyAlignment="1" applyProtection="1">
      <alignment horizontal="center" vertical="top" wrapText="1"/>
    </xf>
    <xf numFmtId="0" fontId="8" fillId="0" borderId="0" xfId="0" applyFont="1" applyAlignment="1" applyProtection="1">
      <alignment horizontal="left"/>
    </xf>
    <xf numFmtId="0" fontId="8" fillId="5" borderId="0" xfId="0" applyFont="1" applyFill="1" applyProtection="1"/>
    <xf numFmtId="0" fontId="8" fillId="5" borderId="0" xfId="0" applyFont="1" applyFill="1" applyAlignment="1" applyProtection="1">
      <alignment horizontal="left"/>
    </xf>
    <xf numFmtId="0" fontId="2" fillId="3" borderId="0" xfId="0" applyFont="1" applyFill="1" applyProtection="1"/>
    <xf numFmtId="0" fontId="8" fillId="3" borderId="0" xfId="0" applyFont="1" applyFill="1" applyProtection="1"/>
    <xf numFmtId="0" fontId="8" fillId="3" borderId="0" xfId="0" applyFont="1" applyFill="1" applyAlignment="1" applyProtection="1">
      <alignment horizontal="center"/>
    </xf>
    <xf numFmtId="0" fontId="8" fillId="0" borderId="0" xfId="0" applyFont="1" applyAlignment="1" applyProtection="1">
      <alignment horizontal="right"/>
    </xf>
    <xf numFmtId="0" fontId="19" fillId="0" borderId="0" xfId="0" applyFont="1" applyAlignment="1" applyProtection="1">
      <alignment horizontal="center"/>
    </xf>
    <xf numFmtId="0" fontId="19" fillId="0" borderId="0" xfId="0" applyFont="1" applyProtection="1"/>
    <xf numFmtId="0" fontId="8" fillId="6" borderId="0" xfId="0" applyFont="1" applyFill="1" applyProtection="1"/>
    <xf numFmtId="0" fontId="8" fillId="6" borderId="0" xfId="0" applyFont="1" applyFill="1" applyAlignment="1" applyProtection="1">
      <alignment horizontal="left"/>
    </xf>
    <xf numFmtId="0" fontId="2" fillId="2" borderId="0" xfId="0" applyFont="1" applyFill="1" applyAlignment="1" applyProtection="1">
      <alignment horizontal="left" vertical="center"/>
      <protection locked="0"/>
    </xf>
    <xf numFmtId="0" fontId="2" fillId="2" borderId="5" xfId="0" quotePrefix="1" applyFont="1" applyFill="1" applyBorder="1" applyAlignment="1" applyProtection="1">
      <protection locked="0"/>
    </xf>
    <xf numFmtId="0" fontId="8" fillId="0" borderId="0" xfId="0" applyFont="1" applyAlignment="1">
      <alignment horizontal="center" vertical="top" wrapText="1"/>
    </xf>
    <xf numFmtId="2" fontId="2" fillId="2" borderId="1" xfId="0" applyNumberFormat="1" applyFont="1" applyFill="1" applyBorder="1" applyAlignment="1" applyProtection="1">
      <alignment horizontal="right" vertical="top" wrapText="1"/>
      <protection locked="0"/>
    </xf>
    <xf numFmtId="2" fontId="2" fillId="2" borderId="1" xfId="0" applyNumberFormat="1" applyFont="1" applyFill="1" applyBorder="1" applyAlignment="1" applyProtection="1">
      <alignment horizontal="right"/>
      <protection locked="0"/>
    </xf>
    <xf numFmtId="0" fontId="2" fillId="2" borderId="1" xfId="0" applyFont="1" applyFill="1" applyBorder="1" applyAlignment="1" applyProtection="1">
      <alignment horizontal="right"/>
      <protection locked="0"/>
    </xf>
    <xf numFmtId="2" fontId="8" fillId="0" borderId="12" xfId="0" applyNumberFormat="1" applyFont="1" applyFill="1" applyBorder="1" applyAlignment="1" applyProtection="1">
      <alignment horizontal="right" vertical="top" wrapText="1"/>
    </xf>
    <xf numFmtId="0" fontId="8" fillId="0" borderId="0" xfId="0" applyFont="1" applyFill="1" applyBorder="1" applyAlignment="1" applyProtection="1">
      <alignment horizontal="right" vertical="top" wrapText="1"/>
    </xf>
    <xf numFmtId="2" fontId="8" fillId="0" borderId="0" xfId="0" applyNumberFormat="1" applyFont="1" applyFill="1" applyBorder="1" applyAlignment="1" applyProtection="1">
      <alignment horizontal="right" vertical="top" wrapText="1"/>
    </xf>
    <xf numFmtId="0" fontId="8" fillId="0" borderId="11" xfId="0" applyFont="1" applyFill="1" applyBorder="1" applyAlignment="1" applyProtection="1">
      <alignment horizontal="right" vertical="top" wrapText="1"/>
    </xf>
    <xf numFmtId="2" fontId="2" fillId="0" borderId="12" xfId="0" applyNumberFormat="1"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8" fillId="0" borderId="3" xfId="0" applyFont="1" applyFill="1" applyBorder="1" applyAlignment="1" applyProtection="1">
      <alignment horizontal="right" vertical="top" wrapText="1"/>
    </xf>
    <xf numFmtId="2" fontId="8" fillId="0" borderId="2" xfId="0" applyNumberFormat="1" applyFont="1" applyFill="1" applyBorder="1" applyAlignment="1" applyProtection="1">
      <alignment horizontal="right" vertical="top" wrapText="1"/>
    </xf>
    <xf numFmtId="2" fontId="2" fillId="0" borderId="2" xfId="0" applyNumberFormat="1" applyFont="1" applyFill="1" applyBorder="1" applyAlignment="1" applyProtection="1">
      <alignment horizontal="right" vertical="top" wrapText="1"/>
    </xf>
    <xf numFmtId="0" fontId="8" fillId="0" borderId="0" xfId="0" applyFont="1" applyAlignment="1">
      <alignment horizontal="center" vertical="top" wrapText="1"/>
    </xf>
    <xf numFmtId="4" fontId="2" fillId="0" borderId="1" xfId="0" applyNumberFormat="1" applyFont="1" applyFill="1" applyBorder="1"/>
    <xf numFmtId="2" fontId="8" fillId="0" borderId="13" xfId="0" applyNumberFormat="1" applyFont="1" applyFill="1" applyBorder="1" applyAlignment="1" applyProtection="1">
      <alignment horizontal="right"/>
    </xf>
    <xf numFmtId="0" fontId="8" fillId="0" borderId="4" xfId="0" applyFont="1" applyFill="1" applyBorder="1" applyAlignment="1" applyProtection="1">
      <alignment horizontal="right"/>
    </xf>
    <xf numFmtId="2" fontId="8" fillId="0" borderId="4" xfId="0" applyNumberFormat="1" applyFont="1" applyFill="1" applyBorder="1" applyAlignment="1" applyProtection="1">
      <alignment horizontal="right"/>
    </xf>
    <xf numFmtId="0" fontId="8" fillId="0" borderId="9" xfId="0" applyFont="1" applyFill="1" applyBorder="1" applyAlignment="1" applyProtection="1">
      <alignment horizontal="right"/>
    </xf>
    <xf numFmtId="2" fontId="0" fillId="0" borderId="0" xfId="0" applyNumberFormat="1"/>
    <xf numFmtId="0" fontId="11" fillId="0" borderId="0" xfId="0" applyFont="1" applyAlignment="1" applyProtection="1">
      <alignment horizontal="left" vertical="top" wrapText="1"/>
    </xf>
    <xf numFmtId="0" fontId="13" fillId="0" borderId="0" xfId="0" applyFont="1" applyAlignment="1" applyProtection="1">
      <alignment horizontal="center" vertical="top" wrapText="1"/>
    </xf>
    <xf numFmtId="0" fontId="7" fillId="0" borderId="0" xfId="0" applyFont="1" applyAlignment="1" applyProtection="1">
      <alignment horizontal="left" vertical="center" wrapText="1"/>
    </xf>
    <xf numFmtId="0" fontId="2" fillId="2" borderId="1" xfId="0" applyFont="1" applyFill="1" applyBorder="1" applyAlignment="1" applyProtection="1">
      <alignment horizontal="left"/>
      <protection locked="0"/>
    </xf>
    <xf numFmtId="0" fontId="7" fillId="2" borderId="1" xfId="0" applyFont="1" applyFill="1" applyBorder="1" applyAlignment="1" applyProtection="1">
      <alignment horizontal="left"/>
      <protection locked="0"/>
    </xf>
    <xf numFmtId="0" fontId="10" fillId="2" borderId="1" xfId="1" applyFont="1" applyFill="1" applyBorder="1" applyAlignment="1" applyProtection="1">
      <alignment horizontal="left"/>
      <protection locked="0"/>
    </xf>
    <xf numFmtId="0" fontId="8" fillId="0" borderId="0" xfId="0" applyFont="1" applyAlignment="1">
      <alignment horizontal="center" vertical="top" wrapText="1"/>
    </xf>
    <xf numFmtId="0" fontId="8" fillId="0" borderId="4" xfId="0" applyFont="1" applyBorder="1" applyAlignment="1">
      <alignment horizontal="center" vertical="top" wrapText="1"/>
    </xf>
    <xf numFmtId="0" fontId="11" fillId="0" borderId="0" xfId="0" applyFont="1" applyAlignment="1">
      <alignment horizontal="center" vertical="top"/>
    </xf>
    <xf numFmtId="0" fontId="13" fillId="0" borderId="0" xfId="0" applyFont="1" applyAlignment="1">
      <alignment horizontal="center" vertical="top" wrapText="1"/>
    </xf>
    <xf numFmtId="0" fontId="11" fillId="0" borderId="0" xfId="0" applyFont="1" applyAlignment="1">
      <alignment horizontal="center" vertical="top" wrapText="1"/>
    </xf>
    <xf numFmtId="0" fontId="12" fillId="0" borderId="0" xfId="0" applyFont="1" applyBorder="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center"/>
    </xf>
    <xf numFmtId="0" fontId="12" fillId="4" borderId="2" xfId="0" applyFont="1" applyFill="1" applyBorder="1" applyAlignment="1">
      <alignment horizontal="center" vertical="top" wrapText="1"/>
    </xf>
    <xf numFmtId="0" fontId="12" fillId="4" borderId="0" xfId="0" applyFont="1" applyFill="1" applyBorder="1" applyAlignment="1">
      <alignment horizontal="center" vertical="top" wrapText="1"/>
    </xf>
    <xf numFmtId="0" fontId="12" fillId="4" borderId="3" xfId="0" applyFont="1" applyFill="1" applyBorder="1" applyAlignment="1">
      <alignment horizontal="center" vertical="top"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6" fillId="0" borderId="0" xfId="0" applyFont="1" applyBorder="1" applyAlignment="1">
      <alignment horizontal="left" vertical="top" wrapText="1"/>
    </xf>
    <xf numFmtId="0" fontId="11" fillId="2" borderId="5" xfId="0" applyFont="1" applyFill="1" applyBorder="1" applyAlignment="1" applyProtection="1">
      <alignment horizontal="center"/>
    </xf>
    <xf numFmtId="0" fontId="11" fillId="2" borderId="7" xfId="0" applyFont="1" applyFill="1" applyBorder="1" applyAlignment="1" applyProtection="1">
      <alignment horizontal="center"/>
    </xf>
    <xf numFmtId="0" fontId="12"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11" fillId="0" borderId="5" xfId="0" applyFont="1" applyBorder="1" applyAlignment="1" applyProtection="1">
      <alignment horizontal="center" wrapText="1"/>
    </xf>
    <xf numFmtId="0" fontId="11" fillId="0" borderId="7" xfId="0" applyFont="1" applyBorder="1" applyAlignment="1" applyProtection="1">
      <alignment horizontal="center" wrapText="1"/>
    </xf>
    <xf numFmtId="0" fontId="13" fillId="0" borderId="0" xfId="0" applyFont="1" applyBorder="1" applyAlignment="1" applyProtection="1">
      <alignment horizontal="center"/>
    </xf>
    <xf numFmtId="0" fontId="2" fillId="0" borderId="0" xfId="0" applyFont="1" applyAlignment="1">
      <alignment horizontal="left" vertical="top" wrapText="1"/>
    </xf>
    <xf numFmtId="0" fontId="2" fillId="0" borderId="0" xfId="0" applyFont="1" applyBorder="1" applyAlignment="1">
      <alignment horizontal="left" vertical="top" wrapText="1"/>
    </xf>
  </cellXfs>
  <cellStyles count="4">
    <cellStyle name="Hyperlink" xfId="1" builtinId="8"/>
    <cellStyle name="Prozent" xfId="2" builtinId="5"/>
    <cellStyle name="Standard"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v.auswertestelle@bedag.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34"/>
  <sheetViews>
    <sheetView view="pageLayout" zoomScaleNormal="100" workbookViewId="0">
      <selection activeCell="C6" sqref="C6"/>
    </sheetView>
  </sheetViews>
  <sheetFormatPr baseColWidth="10" defaultColWidth="11.44140625" defaultRowHeight="13.2"/>
  <cols>
    <col min="1" max="1" width="7.5546875" style="33" customWidth="1"/>
    <col min="2" max="2" width="28.6640625" style="33" customWidth="1"/>
    <col min="3" max="3" width="11.33203125" style="33" customWidth="1"/>
    <col min="4" max="4" width="3.5546875" style="33" customWidth="1"/>
    <col min="5" max="5" width="17.88671875" style="33" customWidth="1"/>
    <col min="6" max="6" width="11.44140625" style="33" customWidth="1"/>
    <col min="7" max="7" width="15" style="33" customWidth="1"/>
    <col min="8" max="16384" width="11.44140625" style="33"/>
  </cols>
  <sheetData>
    <row r="1" spans="1:7" ht="12.75" customHeight="1">
      <c r="A1" s="31"/>
      <c r="B1" s="32"/>
      <c r="C1" s="32"/>
      <c r="D1" s="32"/>
      <c r="E1" s="32"/>
      <c r="F1" s="32"/>
    </row>
    <row r="2" spans="1:7" ht="12.75" customHeight="1">
      <c r="A2" s="31"/>
      <c r="B2" s="32"/>
      <c r="C2" s="32"/>
      <c r="D2" s="32"/>
      <c r="E2" s="32"/>
      <c r="F2" s="32"/>
    </row>
    <row r="3" spans="1:7" ht="41.25" customHeight="1">
      <c r="A3" s="240" t="s">
        <v>114</v>
      </c>
      <c r="B3" s="240"/>
      <c r="C3" s="240"/>
      <c r="D3" s="240"/>
      <c r="E3" s="240"/>
      <c r="F3" s="240"/>
      <c r="G3" s="240"/>
    </row>
    <row r="4" spans="1:7" ht="12.75" customHeight="1">
      <c r="A4" s="31"/>
      <c r="B4" s="32"/>
      <c r="C4" s="32"/>
      <c r="D4" s="32"/>
      <c r="E4" s="32"/>
      <c r="F4" s="32"/>
    </row>
    <row r="5" spans="1:7">
      <c r="A5" s="34"/>
      <c r="C5" s="35"/>
      <c r="D5" s="35"/>
    </row>
    <row r="6" spans="1:7">
      <c r="A6" s="34" t="s">
        <v>44</v>
      </c>
      <c r="C6" s="222"/>
      <c r="D6" s="36"/>
    </row>
    <row r="7" spans="1:7">
      <c r="A7" s="34"/>
      <c r="C7" s="35"/>
      <c r="D7" s="35"/>
    </row>
    <row r="8" spans="1:7">
      <c r="A8" s="34" t="s">
        <v>45</v>
      </c>
      <c r="C8" s="242"/>
      <c r="D8" s="243"/>
      <c r="E8" s="243"/>
      <c r="F8" s="243"/>
      <c r="G8" s="243"/>
    </row>
    <row r="9" spans="1:7">
      <c r="A9" s="34"/>
    </row>
    <row r="10" spans="1:7">
      <c r="A10" s="37" t="s">
        <v>2</v>
      </c>
      <c r="C10" s="34"/>
      <c r="D10" s="34"/>
      <c r="F10" s="34"/>
    </row>
    <row r="11" spans="1:7">
      <c r="B11" s="35" t="s">
        <v>11</v>
      </c>
      <c r="C11" s="242" t="s">
        <v>112</v>
      </c>
      <c r="D11" s="243"/>
      <c r="E11" s="243"/>
      <c r="F11" s="243"/>
      <c r="G11" s="243"/>
    </row>
    <row r="12" spans="1:7">
      <c r="B12" s="35" t="s">
        <v>12</v>
      </c>
      <c r="C12" s="218"/>
      <c r="D12" s="38"/>
      <c r="E12" s="38"/>
      <c r="F12" s="38"/>
      <c r="G12" s="39"/>
    </row>
    <row r="13" spans="1:7">
      <c r="B13" s="35" t="s">
        <v>3</v>
      </c>
      <c r="C13" s="244"/>
      <c r="D13" s="244"/>
      <c r="E13" s="244"/>
      <c r="F13" s="244"/>
      <c r="G13" s="244"/>
    </row>
    <row r="14" spans="1:7">
      <c r="A14" s="40"/>
    </row>
    <row r="15" spans="1:7">
      <c r="A15" s="34" t="s">
        <v>4</v>
      </c>
      <c r="C15" s="116">
        <v>2016</v>
      </c>
      <c r="D15" s="36"/>
    </row>
    <row r="17" spans="1:8" s="41" customFormat="1" ht="27.75" customHeight="1">
      <c r="A17" s="31" t="s">
        <v>29</v>
      </c>
      <c r="C17" s="157"/>
      <c r="E17" s="241" t="s">
        <v>48</v>
      </c>
      <c r="F17" s="241"/>
      <c r="G17" s="241"/>
      <c r="H17" s="241"/>
    </row>
    <row r="18" spans="1:8">
      <c r="C18" s="42"/>
    </row>
    <row r="19" spans="1:8" s="43" customFormat="1" ht="25.5" customHeight="1">
      <c r="A19" s="31" t="s">
        <v>30</v>
      </c>
      <c r="B19" s="41"/>
      <c r="C19" s="157"/>
      <c r="D19" s="41"/>
      <c r="E19" s="241" t="s">
        <v>49</v>
      </c>
      <c r="F19" s="241"/>
      <c r="G19" s="241"/>
      <c r="H19" s="241"/>
    </row>
    <row r="20" spans="1:8">
      <c r="A20" s="44"/>
      <c r="C20" s="42"/>
      <c r="E20" s="44"/>
      <c r="F20" s="44"/>
      <c r="G20" s="44"/>
    </row>
    <row r="21" spans="1:8" s="43" customFormat="1" ht="25.5" customHeight="1">
      <c r="A21" s="239" t="s">
        <v>116</v>
      </c>
      <c r="B21" s="239"/>
      <c r="C21" s="157"/>
      <c r="D21" s="41"/>
      <c r="E21" s="241" t="s">
        <v>50</v>
      </c>
      <c r="F21" s="241"/>
      <c r="G21" s="241"/>
      <c r="H21" s="241"/>
    </row>
    <row r="22" spans="1:8">
      <c r="A22" s="31"/>
      <c r="B22" s="32"/>
      <c r="C22" s="45"/>
      <c r="D22" s="32"/>
      <c r="E22" s="32"/>
      <c r="F22" s="46"/>
      <c r="G22" s="46"/>
    </row>
    <row r="23" spans="1:8">
      <c r="A23" s="34" t="s">
        <v>43</v>
      </c>
      <c r="C23" s="217"/>
      <c r="E23" s="33" t="s">
        <v>51</v>
      </c>
    </row>
    <row r="24" spans="1:8">
      <c r="A24" s="34"/>
      <c r="C24" s="42"/>
    </row>
    <row r="25" spans="1:8">
      <c r="A25" s="34" t="s">
        <v>1</v>
      </c>
      <c r="C25" s="33" t="s">
        <v>60</v>
      </c>
    </row>
    <row r="27" spans="1:8" s="34" customFormat="1">
      <c r="A27" s="34" t="s">
        <v>57</v>
      </c>
      <c r="B27" s="47"/>
      <c r="C27" s="3" t="s">
        <v>54</v>
      </c>
    </row>
    <row r="29" spans="1:8">
      <c r="A29" s="34" t="s">
        <v>58</v>
      </c>
      <c r="C29" s="169" t="s">
        <v>110</v>
      </c>
    </row>
    <row r="30" spans="1:8">
      <c r="C30" s="33" t="s">
        <v>55</v>
      </c>
    </row>
    <row r="31" spans="1:8">
      <c r="C31" s="70" t="s">
        <v>70</v>
      </c>
    </row>
    <row r="32" spans="1:8">
      <c r="C32" s="33" t="s">
        <v>59</v>
      </c>
    </row>
    <row r="34" spans="3:3">
      <c r="C34" s="33" t="s">
        <v>56</v>
      </c>
    </row>
  </sheetData>
  <sheetProtection password="D9C1" sheet="1" objects="1" scenarios="1" selectLockedCells="1"/>
  <mergeCells count="8">
    <mergeCell ref="A21:B21"/>
    <mergeCell ref="A3:G3"/>
    <mergeCell ref="E17:H17"/>
    <mergeCell ref="E19:H19"/>
    <mergeCell ref="E21:H21"/>
    <mergeCell ref="C8:G8"/>
    <mergeCell ref="C11:G11"/>
    <mergeCell ref="C13:G13"/>
  </mergeCells>
  <phoneticPr fontId="17" type="noConversion"/>
  <dataValidations disablePrompts="1" count="1">
    <dataValidation type="whole" allowBlank="1" showInputMessage="1" showErrorMessage="1" errorTitle="Rechnungsjahr" error="Das Rechnungsjahr ist ungültig" promptTitle="Rechnungsjahr" prompt="Bitte erfassen Sie das Rechnungsjahr (Wert zwischen 1984 und 2050)" sqref="C15:D15">
      <formula1>1984</formula1>
      <formula2>2050</formula2>
    </dataValidation>
  </dataValidations>
  <hyperlinks>
    <hyperlink ref="C27" r:id="rId1"/>
  </hyperlinks>
  <pageMargins left="0.70866141732283472" right="0.70866141732283472" top="0.78740157480314965" bottom="0.78740157480314965" header="0.31496062992125984" footer="0.31496062992125984"/>
  <pageSetup paperSize="9" scale="83" orientation="portrait" r:id="rId2"/>
  <headerFooter>
    <oddHeader>&amp;C&amp;"Arial,Fett"&amp;14Protokoll der Lieferung für die einheitlichen Statistiken der UVG-Versicherer</oddHeader>
    <oddFooter>&amp;L&amp;"Arial,Standard"Bedag Informatik AG&amp;C&amp;"Arial,Standard"&amp;D&amp;R&amp;"Arial,Standard"Seite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M141"/>
  <sheetViews>
    <sheetView view="pageLayout" zoomScaleNormal="100" workbookViewId="0">
      <selection activeCell="C17" sqref="C17"/>
    </sheetView>
  </sheetViews>
  <sheetFormatPr baseColWidth="10" defaultColWidth="11.44140625" defaultRowHeight="13.2"/>
  <cols>
    <col min="1" max="1" width="7.6640625" style="2" customWidth="1"/>
    <col min="2" max="2" width="9.6640625" style="2" customWidth="1"/>
    <col min="3" max="4" width="11.44140625" style="2"/>
    <col min="5" max="5" width="12.5546875" style="2" customWidth="1"/>
    <col min="6" max="6" width="5.33203125" style="2" customWidth="1"/>
    <col min="7" max="8" width="11.44140625" style="2"/>
    <col min="9" max="9" width="13" style="2" customWidth="1"/>
    <col min="10" max="10" width="12" style="2" customWidth="1"/>
    <col min="11" max="16384" width="11.44140625" style="2"/>
  </cols>
  <sheetData>
    <row r="1" spans="1:10" ht="12.75" customHeight="1">
      <c r="A1" s="12"/>
      <c r="B1" s="11"/>
      <c r="C1" s="11"/>
      <c r="D1" s="11"/>
      <c r="E1" s="11"/>
      <c r="F1" s="11"/>
    </row>
    <row r="2" spans="1:10" ht="12.75" customHeight="1">
      <c r="A2" s="12"/>
      <c r="B2" s="11"/>
      <c r="C2" s="11"/>
      <c r="D2" s="11"/>
      <c r="E2" s="11"/>
      <c r="F2" s="11"/>
    </row>
    <row r="3" spans="1:10" ht="18" customHeight="1">
      <c r="A3" s="248" t="s">
        <v>28</v>
      </c>
      <c r="B3" s="248"/>
      <c r="C3" s="248"/>
      <c r="D3" s="248"/>
      <c r="E3" s="248"/>
      <c r="F3" s="248"/>
      <c r="G3" s="248"/>
      <c r="H3" s="248"/>
      <c r="I3" s="248"/>
    </row>
    <row r="4" spans="1:10" ht="12.75" customHeight="1">
      <c r="A4" s="12"/>
      <c r="B4" s="11"/>
      <c r="C4" s="11"/>
      <c r="D4" s="11"/>
      <c r="E4" s="11"/>
      <c r="F4" s="11"/>
    </row>
    <row r="5" spans="1:10" ht="12.75" customHeight="1">
      <c r="A5" s="245" t="s">
        <v>42</v>
      </c>
      <c r="B5" s="245"/>
      <c r="C5" s="245"/>
      <c r="D5" s="245"/>
      <c r="E5" s="245"/>
      <c r="F5" s="245"/>
      <c r="G5" s="245"/>
      <c r="H5" s="245"/>
      <c r="I5" s="245"/>
    </row>
    <row r="6" spans="1:10" s="13" customFormat="1">
      <c r="A6" s="245"/>
      <c r="B6" s="245"/>
      <c r="C6" s="245"/>
      <c r="D6" s="245"/>
      <c r="E6" s="245"/>
      <c r="F6" s="245"/>
      <c r="G6" s="245"/>
      <c r="H6" s="245"/>
      <c r="I6" s="245"/>
    </row>
    <row r="7" spans="1:10" s="13" customFormat="1">
      <c r="A7" s="9"/>
      <c r="B7" s="9"/>
      <c r="C7" s="9"/>
      <c r="D7" s="9"/>
      <c r="E7" s="9"/>
      <c r="F7" s="9"/>
      <c r="G7" s="9"/>
      <c r="H7" s="9"/>
      <c r="I7" s="9"/>
    </row>
    <row r="8" spans="1:10" s="27" customFormat="1" ht="12.75" customHeight="1">
      <c r="A8" s="62" t="s">
        <v>74</v>
      </c>
      <c r="B8" s="56"/>
      <c r="C8" s="62"/>
      <c r="D8" s="62"/>
      <c r="E8" s="62"/>
      <c r="F8" s="62"/>
      <c r="G8" s="62"/>
      <c r="H8" s="26"/>
      <c r="I8" s="26"/>
      <c r="J8" s="26"/>
    </row>
    <row r="9" spans="1:10" s="65" customFormat="1" ht="24.75" customHeight="1">
      <c r="A9" s="63"/>
      <c r="B9" s="73" t="s">
        <v>67</v>
      </c>
      <c r="C9" s="250" t="s">
        <v>115</v>
      </c>
      <c r="D9" s="250"/>
      <c r="E9" s="250"/>
      <c r="F9" s="250"/>
      <c r="G9" s="250"/>
      <c r="H9" s="250"/>
      <c r="I9" s="250"/>
      <c r="J9" s="64"/>
    </row>
    <row r="10" spans="1:10" s="65" customFormat="1">
      <c r="A10" s="63"/>
      <c r="B10" s="73" t="s">
        <v>68</v>
      </c>
      <c r="C10" s="251" t="s">
        <v>71</v>
      </c>
      <c r="D10" s="251"/>
      <c r="E10" s="251"/>
      <c r="F10" s="251"/>
      <c r="G10" s="251"/>
      <c r="H10" s="251"/>
      <c r="I10" s="251"/>
      <c r="J10" s="64"/>
    </row>
    <row r="11" spans="1:10" s="13" customFormat="1">
      <c r="A11" s="9"/>
      <c r="B11" s="9"/>
      <c r="C11" s="9"/>
      <c r="D11" s="9"/>
      <c r="E11" s="9"/>
      <c r="F11" s="9"/>
      <c r="G11" s="9"/>
      <c r="H11" s="9"/>
      <c r="I11" s="9"/>
    </row>
    <row r="12" spans="1:10">
      <c r="A12" s="72"/>
      <c r="B12" s="72"/>
      <c r="C12" s="72"/>
      <c r="D12" s="72"/>
      <c r="E12" s="72"/>
      <c r="F12" s="72"/>
      <c r="G12" s="72"/>
      <c r="H12" s="72"/>
      <c r="I12" s="72"/>
    </row>
    <row r="13" spans="1:10" ht="12.75" customHeight="1">
      <c r="A13" s="8"/>
      <c r="B13" s="13"/>
      <c r="C13" s="249" t="s">
        <v>53</v>
      </c>
      <c r="D13" s="249"/>
      <c r="E13" s="249"/>
      <c r="F13" s="13"/>
      <c r="G13" s="249" t="s">
        <v>111</v>
      </c>
      <c r="H13" s="249"/>
      <c r="I13" s="249"/>
    </row>
    <row r="14" spans="1:10">
      <c r="A14" s="8" t="s">
        <v>52</v>
      </c>
      <c r="B14" s="13"/>
      <c r="C14" s="11"/>
      <c r="D14" s="11"/>
      <c r="E14" s="30"/>
      <c r="F14" s="13"/>
      <c r="G14" s="249" t="s">
        <v>75</v>
      </c>
      <c r="H14" s="249"/>
      <c r="I14" s="249"/>
    </row>
    <row r="15" spans="1:10">
      <c r="A15" s="8"/>
      <c r="B15" s="13"/>
      <c r="C15" s="245" t="s">
        <v>0</v>
      </c>
      <c r="D15" s="245"/>
      <c r="E15" s="245" t="s">
        <v>7</v>
      </c>
      <c r="F15" s="13"/>
      <c r="G15" s="245" t="s">
        <v>0</v>
      </c>
      <c r="H15" s="245"/>
      <c r="I15" s="245" t="s">
        <v>7</v>
      </c>
    </row>
    <row r="16" spans="1:10" ht="26.4">
      <c r="B16" s="6" t="s">
        <v>16</v>
      </c>
      <c r="C16" s="9" t="s">
        <v>5</v>
      </c>
      <c r="D16" s="9" t="s">
        <v>6</v>
      </c>
      <c r="E16" s="246"/>
      <c r="G16" s="9" t="s">
        <v>5</v>
      </c>
      <c r="H16" s="9" t="s">
        <v>6</v>
      </c>
      <c r="I16" s="246"/>
    </row>
    <row r="17" spans="1:10">
      <c r="B17" s="4">
        <f>B18-1</f>
        <v>2013</v>
      </c>
      <c r="C17" s="117"/>
      <c r="D17" s="53"/>
      <c r="E17" s="53"/>
      <c r="F17" s="49"/>
      <c r="G17" s="48">
        <v>1.3</v>
      </c>
      <c r="H17" s="48">
        <v>1.7</v>
      </c>
      <c r="I17" s="48">
        <v>5.7</v>
      </c>
    </row>
    <row r="18" spans="1:10" s="13" customFormat="1">
      <c r="A18" s="2"/>
      <c r="B18" s="4">
        <f>B19-1</f>
        <v>2014</v>
      </c>
      <c r="C18" s="53"/>
      <c r="D18" s="53"/>
      <c r="E18" s="53"/>
      <c r="F18" s="49"/>
      <c r="G18" s="48">
        <v>1.3</v>
      </c>
      <c r="H18" s="48">
        <v>1.7</v>
      </c>
      <c r="I18" s="48">
        <v>5.7</v>
      </c>
    </row>
    <row r="19" spans="1:10">
      <c r="B19" s="4">
        <f>B20-1</f>
        <v>2015</v>
      </c>
      <c r="C19" s="53"/>
      <c r="D19" s="53"/>
      <c r="E19" s="53"/>
      <c r="F19" s="49"/>
      <c r="G19" s="48">
        <v>1.3</v>
      </c>
      <c r="H19" s="48">
        <v>1.7</v>
      </c>
      <c r="I19" s="48">
        <v>5.7</v>
      </c>
    </row>
    <row r="20" spans="1:10">
      <c r="B20" s="4">
        <v>2016</v>
      </c>
      <c r="C20" s="53"/>
      <c r="D20" s="53"/>
      <c r="E20" s="53"/>
      <c r="F20" s="49"/>
      <c r="G20" s="48">
        <v>1.3</v>
      </c>
      <c r="H20" s="48">
        <v>1.7</v>
      </c>
      <c r="I20" s="48">
        <v>5.7</v>
      </c>
    </row>
    <row r="21" spans="1:10">
      <c r="A21" s="12"/>
      <c r="B21" s="11"/>
      <c r="C21" s="11"/>
      <c r="D21" s="11"/>
      <c r="E21" s="11"/>
      <c r="F21" s="11"/>
      <c r="H21" s="10"/>
      <c r="I21" s="10"/>
      <c r="J21" s="10"/>
    </row>
    <row r="22" spans="1:10">
      <c r="A22" s="12"/>
      <c r="B22" s="11"/>
      <c r="C22" s="11"/>
      <c r="D22" s="11"/>
      <c r="E22" s="11"/>
      <c r="F22" s="11"/>
      <c r="H22" s="10"/>
      <c r="I22" s="10"/>
      <c r="J22" s="10"/>
    </row>
    <row r="23" spans="1:10">
      <c r="A23" s="8" t="s">
        <v>61</v>
      </c>
      <c r="B23" s="13"/>
      <c r="C23" s="11"/>
      <c r="D23" s="11"/>
      <c r="E23" s="11"/>
      <c r="F23" s="13"/>
      <c r="G23" s="249" t="s">
        <v>76</v>
      </c>
      <c r="H23" s="249"/>
      <c r="I23" s="249"/>
    </row>
    <row r="24" spans="1:10">
      <c r="A24" s="8"/>
      <c r="B24" s="13"/>
      <c r="C24" s="245" t="s">
        <v>0</v>
      </c>
      <c r="D24" s="245"/>
      <c r="E24" s="245" t="s">
        <v>10</v>
      </c>
      <c r="F24" s="13"/>
      <c r="G24" s="245" t="s">
        <v>0</v>
      </c>
      <c r="H24" s="245"/>
      <c r="I24" s="245" t="s">
        <v>10</v>
      </c>
    </row>
    <row r="25" spans="1:10" ht="26.4">
      <c r="B25" s="6" t="s">
        <v>16</v>
      </c>
      <c r="C25" s="9" t="s">
        <v>8</v>
      </c>
      <c r="D25" s="9" t="s">
        <v>9</v>
      </c>
      <c r="E25" s="246"/>
      <c r="G25" s="9" t="s">
        <v>8</v>
      </c>
      <c r="H25" s="9" t="s">
        <v>9</v>
      </c>
      <c r="I25" s="246"/>
    </row>
    <row r="26" spans="1:10">
      <c r="B26" s="4">
        <f>B27-1</f>
        <v>2013</v>
      </c>
      <c r="C26" s="54"/>
      <c r="D26" s="54"/>
      <c r="E26" s="54"/>
      <c r="F26" s="50"/>
      <c r="G26" s="51">
        <v>385000</v>
      </c>
      <c r="H26" s="51">
        <v>392000</v>
      </c>
      <c r="I26" s="51">
        <v>415000</v>
      </c>
    </row>
    <row r="27" spans="1:10" s="13" customFormat="1">
      <c r="A27" s="2"/>
      <c r="B27" s="4">
        <f>B28-1</f>
        <v>2014</v>
      </c>
      <c r="C27" s="54"/>
      <c r="D27" s="54"/>
      <c r="E27" s="54"/>
      <c r="F27" s="50"/>
      <c r="G27" s="51">
        <v>441000</v>
      </c>
      <c r="H27" s="51">
        <v>449000</v>
      </c>
      <c r="I27" s="51">
        <v>477000</v>
      </c>
    </row>
    <row r="28" spans="1:10">
      <c r="B28" s="4">
        <f>B29-1</f>
        <v>2015</v>
      </c>
      <c r="C28" s="54"/>
      <c r="D28" s="54"/>
      <c r="E28" s="54"/>
      <c r="F28" s="50"/>
      <c r="G28" s="51">
        <v>445000</v>
      </c>
      <c r="H28" s="51">
        <v>452000</v>
      </c>
      <c r="I28" s="51">
        <v>483000</v>
      </c>
    </row>
    <row r="29" spans="1:10">
      <c r="B29" s="4">
        <v>2016</v>
      </c>
      <c r="C29" s="54"/>
      <c r="D29" s="54"/>
      <c r="E29" s="54"/>
      <c r="F29" s="50"/>
      <c r="G29" s="51">
        <v>457000</v>
      </c>
      <c r="H29" s="51">
        <v>464000</v>
      </c>
      <c r="I29" s="51">
        <v>498000</v>
      </c>
    </row>
    <row r="30" spans="1:10">
      <c r="B30" s="4"/>
      <c r="C30" s="52"/>
      <c r="D30" s="52"/>
      <c r="E30" s="52"/>
      <c r="F30" s="50"/>
      <c r="G30" s="52"/>
      <c r="H30" s="52"/>
      <c r="I30" s="52"/>
    </row>
    <row r="31" spans="1:10">
      <c r="B31" s="4"/>
      <c r="C31" s="52"/>
      <c r="D31" s="52"/>
      <c r="E31" s="52"/>
      <c r="F31" s="50"/>
      <c r="G31" s="52"/>
      <c r="H31" s="52"/>
      <c r="I31" s="52"/>
    </row>
    <row r="32" spans="1:10">
      <c r="A32" s="8" t="s">
        <v>62</v>
      </c>
      <c r="B32" s="13"/>
      <c r="C32" s="11"/>
      <c r="D32" s="11"/>
      <c r="E32" s="52"/>
      <c r="F32" s="13"/>
      <c r="G32" s="247" t="s">
        <v>77</v>
      </c>
      <c r="H32" s="247"/>
      <c r="I32" s="247"/>
    </row>
    <row r="33" spans="1:9">
      <c r="A33" s="8"/>
      <c r="B33" s="13"/>
      <c r="C33" s="245" t="s">
        <v>0</v>
      </c>
      <c r="D33" s="245"/>
      <c r="E33" s="245" t="s">
        <v>7</v>
      </c>
      <c r="F33" s="13"/>
      <c r="G33" s="245" t="s">
        <v>0</v>
      </c>
      <c r="H33" s="245"/>
      <c r="I33" s="245" t="s">
        <v>7</v>
      </c>
    </row>
    <row r="34" spans="1:9" ht="26.4">
      <c r="B34" s="6" t="s">
        <v>16</v>
      </c>
      <c r="C34" s="9" t="s">
        <v>5</v>
      </c>
      <c r="D34" s="9" t="s">
        <v>6</v>
      </c>
      <c r="E34" s="246"/>
      <c r="G34" s="9" t="s">
        <v>5</v>
      </c>
      <c r="H34" s="9" t="s">
        <v>6</v>
      </c>
      <c r="I34" s="246"/>
    </row>
    <row r="35" spans="1:9">
      <c r="B35" s="4">
        <f>B36-1</f>
        <v>2013</v>
      </c>
      <c r="C35" s="53"/>
      <c r="D35" s="53"/>
      <c r="E35" s="53"/>
      <c r="F35" s="49"/>
      <c r="G35" s="48">
        <v>12.1</v>
      </c>
      <c r="H35" s="48">
        <v>19</v>
      </c>
      <c r="I35" s="48">
        <v>34.1</v>
      </c>
    </row>
    <row r="36" spans="1:9" s="13" customFormat="1">
      <c r="A36" s="2"/>
      <c r="B36" s="4">
        <f>B37-1</f>
        <v>2014</v>
      </c>
      <c r="C36" s="53"/>
      <c r="D36" s="53"/>
      <c r="E36" s="53"/>
      <c r="F36" s="49"/>
      <c r="G36" s="48">
        <v>12.1</v>
      </c>
      <c r="H36" s="48">
        <v>19</v>
      </c>
      <c r="I36" s="48">
        <v>34.1</v>
      </c>
    </row>
    <row r="37" spans="1:9">
      <c r="B37" s="4">
        <f>B38-1</f>
        <v>2015</v>
      </c>
      <c r="C37" s="53"/>
      <c r="D37" s="53"/>
      <c r="E37" s="53"/>
      <c r="F37" s="49"/>
      <c r="G37" s="48">
        <v>12.1</v>
      </c>
      <c r="H37" s="48">
        <v>19</v>
      </c>
      <c r="I37" s="48">
        <v>34.1</v>
      </c>
    </row>
    <row r="38" spans="1:9">
      <c r="B38" s="4">
        <v>2016</v>
      </c>
      <c r="C38" s="53"/>
      <c r="D38" s="53"/>
      <c r="E38" s="53"/>
      <c r="F38" s="49"/>
      <c r="G38" s="48">
        <v>12.1</v>
      </c>
      <c r="H38" s="48">
        <v>19</v>
      </c>
      <c r="I38" s="48">
        <v>34.1</v>
      </c>
    </row>
    <row r="39" spans="1:9">
      <c r="B39" s="4"/>
      <c r="C39" s="7"/>
      <c r="D39" s="7"/>
    </row>
    <row r="40" spans="1:9">
      <c r="B40" s="4"/>
      <c r="C40" s="7"/>
      <c r="D40" s="7"/>
    </row>
    <row r="41" spans="1:9">
      <c r="A41" s="8" t="s">
        <v>63</v>
      </c>
      <c r="B41" s="13"/>
      <c r="C41" s="11"/>
      <c r="D41" s="11"/>
      <c r="F41" s="13"/>
      <c r="G41" s="247" t="s">
        <v>78</v>
      </c>
      <c r="H41" s="247"/>
      <c r="I41" s="247"/>
    </row>
    <row r="42" spans="1:9">
      <c r="A42" s="8"/>
      <c r="B42" s="13"/>
      <c r="C42" s="245" t="s">
        <v>0</v>
      </c>
      <c r="D42" s="245"/>
      <c r="E42" s="245" t="s">
        <v>10</v>
      </c>
      <c r="F42" s="13"/>
      <c r="G42" s="245" t="s">
        <v>0</v>
      </c>
      <c r="H42" s="245"/>
      <c r="I42" s="245" t="s">
        <v>10</v>
      </c>
    </row>
    <row r="43" spans="1:9" ht="26.4">
      <c r="B43" s="6" t="s">
        <v>16</v>
      </c>
      <c r="C43" s="9" t="s">
        <v>8</v>
      </c>
      <c r="D43" s="9" t="s">
        <v>9</v>
      </c>
      <c r="E43" s="246"/>
      <c r="G43" s="9" t="s">
        <v>8</v>
      </c>
      <c r="H43" s="9" t="s">
        <v>9</v>
      </c>
      <c r="I43" s="246"/>
    </row>
    <row r="44" spans="1:9">
      <c r="B44" s="4">
        <f>B45-1</f>
        <v>2013</v>
      </c>
      <c r="C44" s="54"/>
      <c r="D44" s="54"/>
      <c r="E44" s="54"/>
      <c r="F44" s="50"/>
      <c r="G44" s="51">
        <v>7200</v>
      </c>
      <c r="H44" s="51">
        <v>5500</v>
      </c>
      <c r="I44" s="51">
        <v>12100</v>
      </c>
    </row>
    <row r="45" spans="1:9" s="13" customFormat="1">
      <c r="A45" s="2"/>
      <c r="B45" s="4">
        <f>B46-1</f>
        <v>2014</v>
      </c>
      <c r="C45" s="54"/>
      <c r="D45" s="54"/>
      <c r="E45" s="54"/>
      <c r="F45" s="50"/>
      <c r="G45" s="51">
        <v>7300</v>
      </c>
      <c r="H45" s="51">
        <v>5500</v>
      </c>
      <c r="I45" s="51">
        <v>12200</v>
      </c>
    </row>
    <row r="46" spans="1:9">
      <c r="B46" s="4">
        <f>B47-1</f>
        <v>2015</v>
      </c>
      <c r="C46" s="54"/>
      <c r="D46" s="54"/>
      <c r="E46" s="54"/>
      <c r="F46" s="50"/>
      <c r="G46" s="51">
        <v>7400</v>
      </c>
      <c r="H46" s="51">
        <v>5500</v>
      </c>
      <c r="I46" s="51">
        <v>12400</v>
      </c>
    </row>
    <row r="47" spans="1:9">
      <c r="B47" s="4">
        <v>2016</v>
      </c>
      <c r="C47" s="54"/>
      <c r="D47" s="54"/>
      <c r="E47" s="54"/>
      <c r="F47" s="50"/>
      <c r="G47" s="51">
        <v>8600</v>
      </c>
      <c r="H47" s="51">
        <v>6400</v>
      </c>
      <c r="I47" s="51">
        <v>14500</v>
      </c>
    </row>
    <row r="48" spans="1:9">
      <c r="B48" s="4"/>
      <c r="C48" s="7"/>
      <c r="D48" s="7"/>
    </row>
    <row r="49" spans="1:13">
      <c r="B49" s="4"/>
      <c r="C49" s="7"/>
      <c r="D49" s="7"/>
    </row>
    <row r="50" spans="1:13">
      <c r="A50" s="8" t="s">
        <v>64</v>
      </c>
      <c r="B50" s="13"/>
      <c r="C50" s="11"/>
      <c r="D50" s="11"/>
      <c r="F50" s="13"/>
      <c r="G50" s="247" t="s">
        <v>79</v>
      </c>
      <c r="H50" s="247"/>
      <c r="I50" s="247"/>
    </row>
    <row r="51" spans="1:13">
      <c r="A51" s="8"/>
      <c r="B51" s="13"/>
      <c r="C51" s="245" t="s">
        <v>0</v>
      </c>
      <c r="D51" s="245"/>
      <c r="E51" s="245" t="s">
        <v>15</v>
      </c>
      <c r="F51" s="13"/>
      <c r="G51" s="245" t="s">
        <v>0</v>
      </c>
      <c r="H51" s="245"/>
      <c r="I51" s="245" t="s">
        <v>15</v>
      </c>
    </row>
    <row r="52" spans="1:13" ht="26.4">
      <c r="B52" s="6" t="s">
        <v>16</v>
      </c>
      <c r="C52" s="9" t="s">
        <v>13</v>
      </c>
      <c r="D52" s="9" t="s">
        <v>14</v>
      </c>
      <c r="E52" s="246"/>
      <c r="G52" s="9" t="s">
        <v>13</v>
      </c>
      <c r="H52" s="9" t="s">
        <v>14</v>
      </c>
      <c r="I52" s="246"/>
    </row>
    <row r="53" spans="1:13">
      <c r="B53" s="4">
        <f>B54-1</f>
        <v>2013</v>
      </c>
      <c r="C53" s="53"/>
      <c r="D53" s="53"/>
      <c r="E53" s="53"/>
      <c r="F53" s="49"/>
      <c r="G53" s="48">
        <v>0</v>
      </c>
      <c r="H53" s="48">
        <v>0</v>
      </c>
      <c r="I53" s="48">
        <v>0.1</v>
      </c>
    </row>
    <row r="54" spans="1:13">
      <c r="B54" s="4">
        <f>B55-1</f>
        <v>2014</v>
      </c>
      <c r="C54" s="53"/>
      <c r="D54" s="53"/>
      <c r="E54" s="53"/>
      <c r="F54" s="49"/>
      <c r="G54" s="48">
        <v>0.1</v>
      </c>
      <c r="H54" s="48">
        <v>0.1</v>
      </c>
      <c r="I54" s="48">
        <v>0.2</v>
      </c>
    </row>
    <row r="55" spans="1:13">
      <c r="B55" s="4">
        <f>B56-1</f>
        <v>2015</v>
      </c>
      <c r="C55" s="53"/>
      <c r="D55" s="53"/>
      <c r="E55" s="53"/>
      <c r="F55" s="49"/>
      <c r="G55" s="48">
        <v>0.3</v>
      </c>
      <c r="H55" s="48">
        <v>0.3</v>
      </c>
      <c r="I55" s="48">
        <v>0.6</v>
      </c>
    </row>
    <row r="56" spans="1:13">
      <c r="B56" s="4">
        <v>2016</v>
      </c>
      <c r="C56" s="53"/>
      <c r="D56" s="53"/>
      <c r="E56" s="53"/>
      <c r="F56" s="49"/>
      <c r="G56" s="48">
        <v>11.4</v>
      </c>
      <c r="H56" s="48">
        <v>11.4</v>
      </c>
      <c r="I56" s="48">
        <v>13.8</v>
      </c>
    </row>
    <row r="57" spans="1:13">
      <c r="B57" s="4"/>
      <c r="C57" s="55"/>
      <c r="D57" s="55"/>
      <c r="E57" s="55"/>
    </row>
    <row r="58" spans="1:13">
      <c r="B58" s="4"/>
      <c r="C58" s="7"/>
      <c r="D58" s="7"/>
      <c r="E58" s="7"/>
    </row>
    <row r="59" spans="1:13">
      <c r="A59" s="8" t="s">
        <v>65</v>
      </c>
      <c r="B59" s="13"/>
      <c r="C59" s="11"/>
      <c r="D59" s="11"/>
      <c r="E59" s="7"/>
      <c r="F59" s="13"/>
      <c r="G59" s="247" t="s">
        <v>80</v>
      </c>
      <c r="H59" s="247"/>
      <c r="I59" s="247"/>
    </row>
    <row r="60" spans="1:13">
      <c r="A60" s="8"/>
      <c r="B60" s="13"/>
      <c r="C60" s="245" t="s">
        <v>0</v>
      </c>
      <c r="D60" s="245"/>
      <c r="E60" s="245" t="s">
        <v>15</v>
      </c>
      <c r="F60" s="13"/>
      <c r="G60" s="245" t="s">
        <v>0</v>
      </c>
      <c r="H60" s="245"/>
      <c r="I60" s="245" t="s">
        <v>15</v>
      </c>
    </row>
    <row r="61" spans="1:13" ht="26.4">
      <c r="B61" s="6" t="s">
        <v>16</v>
      </c>
      <c r="C61" s="9" t="s">
        <v>13</v>
      </c>
      <c r="D61" s="9" t="s">
        <v>14</v>
      </c>
      <c r="E61" s="246"/>
      <c r="G61" s="9" t="s">
        <v>13</v>
      </c>
      <c r="H61" s="9" t="s">
        <v>14</v>
      </c>
      <c r="I61" s="246"/>
    </row>
    <row r="62" spans="1:13">
      <c r="B62" s="4">
        <f t="shared" ref="B62:B90" si="0">B63-1</f>
        <v>1984</v>
      </c>
      <c r="C62" s="53"/>
      <c r="D62" s="53"/>
      <c r="E62" s="53"/>
      <c r="F62" s="49"/>
      <c r="G62" s="48">
        <v>3</v>
      </c>
      <c r="H62" s="48">
        <v>9</v>
      </c>
      <c r="I62" s="48">
        <v>8</v>
      </c>
      <c r="K62" s="238"/>
      <c r="L62" s="238"/>
      <c r="M62" s="238"/>
    </row>
    <row r="63" spans="1:13">
      <c r="B63" s="4">
        <f t="shared" si="0"/>
        <v>1985</v>
      </c>
      <c r="C63" s="53"/>
      <c r="D63" s="53"/>
      <c r="E63" s="53"/>
      <c r="F63" s="49"/>
      <c r="G63" s="48">
        <v>3</v>
      </c>
      <c r="H63" s="48">
        <v>9</v>
      </c>
      <c r="I63" s="48">
        <v>8</v>
      </c>
      <c r="K63" s="238"/>
      <c r="L63" s="238"/>
      <c r="M63" s="238"/>
    </row>
    <row r="64" spans="1:13">
      <c r="B64" s="4">
        <f t="shared" si="0"/>
        <v>1986</v>
      </c>
      <c r="C64" s="53"/>
      <c r="D64" s="53"/>
      <c r="E64" s="53"/>
      <c r="F64" s="49"/>
      <c r="G64" s="48">
        <v>3</v>
      </c>
      <c r="H64" s="48">
        <v>9</v>
      </c>
      <c r="I64" s="48">
        <v>8</v>
      </c>
      <c r="K64" s="238"/>
      <c r="L64" s="238"/>
      <c r="M64" s="238"/>
    </row>
    <row r="65" spans="2:13">
      <c r="B65" s="4">
        <f t="shared" si="0"/>
        <v>1987</v>
      </c>
      <c r="C65" s="53"/>
      <c r="D65" s="53"/>
      <c r="E65" s="53"/>
      <c r="F65" s="49"/>
      <c r="G65" s="48">
        <v>3</v>
      </c>
      <c r="H65" s="48">
        <v>9</v>
      </c>
      <c r="I65" s="48">
        <v>8</v>
      </c>
      <c r="K65" s="238"/>
      <c r="L65" s="238"/>
      <c r="M65" s="238"/>
    </row>
    <row r="66" spans="2:13">
      <c r="B66" s="4">
        <f t="shared" si="0"/>
        <v>1988</v>
      </c>
      <c r="C66" s="53"/>
      <c r="D66" s="53"/>
      <c r="E66" s="53"/>
      <c r="F66" s="49"/>
      <c r="G66" s="48">
        <v>3</v>
      </c>
      <c r="H66" s="48">
        <v>10</v>
      </c>
      <c r="I66" s="48">
        <v>9</v>
      </c>
      <c r="K66" s="238"/>
      <c r="L66" s="238"/>
      <c r="M66" s="238"/>
    </row>
    <row r="67" spans="2:13">
      <c r="B67" s="4">
        <f t="shared" si="0"/>
        <v>1989</v>
      </c>
      <c r="C67" s="53"/>
      <c r="D67" s="53"/>
      <c r="E67" s="53"/>
      <c r="F67" s="49"/>
      <c r="G67" s="48">
        <v>3</v>
      </c>
      <c r="H67" s="48">
        <v>10</v>
      </c>
      <c r="I67" s="48">
        <v>9</v>
      </c>
      <c r="K67" s="238"/>
      <c r="L67" s="238"/>
      <c r="M67" s="238"/>
    </row>
    <row r="68" spans="2:13">
      <c r="B68" s="4">
        <f t="shared" si="0"/>
        <v>1990</v>
      </c>
      <c r="C68" s="53"/>
      <c r="D68" s="53"/>
      <c r="E68" s="53"/>
      <c r="F68" s="49"/>
      <c r="G68" s="48">
        <v>4</v>
      </c>
      <c r="H68" s="48">
        <v>11</v>
      </c>
      <c r="I68" s="48">
        <v>10</v>
      </c>
      <c r="K68" s="238"/>
      <c r="L68" s="238"/>
      <c r="M68" s="238"/>
    </row>
    <row r="69" spans="2:13" ht="12.75" customHeight="1">
      <c r="B69" s="4">
        <f t="shared" si="0"/>
        <v>1991</v>
      </c>
      <c r="C69" s="53"/>
      <c r="D69" s="53"/>
      <c r="E69" s="53"/>
      <c r="F69" s="49"/>
      <c r="G69" s="48">
        <v>4</v>
      </c>
      <c r="H69" s="48">
        <v>11</v>
      </c>
      <c r="I69" s="48">
        <v>10</v>
      </c>
      <c r="K69" s="238"/>
      <c r="L69" s="238"/>
      <c r="M69" s="238"/>
    </row>
    <row r="70" spans="2:13">
      <c r="B70" s="4">
        <f t="shared" si="0"/>
        <v>1992</v>
      </c>
      <c r="C70" s="53"/>
      <c r="D70" s="53"/>
      <c r="E70" s="53"/>
      <c r="F70" s="49"/>
      <c r="G70" s="48">
        <v>4</v>
      </c>
      <c r="H70" s="48">
        <v>11</v>
      </c>
      <c r="I70" s="48">
        <v>10</v>
      </c>
      <c r="K70" s="238"/>
      <c r="L70" s="238"/>
      <c r="M70" s="238"/>
    </row>
    <row r="71" spans="2:13">
      <c r="B71" s="4">
        <f t="shared" si="0"/>
        <v>1993</v>
      </c>
      <c r="C71" s="53"/>
      <c r="D71" s="53"/>
      <c r="E71" s="53"/>
      <c r="F71" s="49"/>
      <c r="G71" s="48">
        <v>4</v>
      </c>
      <c r="H71" s="48">
        <v>12</v>
      </c>
      <c r="I71" s="48">
        <v>11</v>
      </c>
      <c r="K71" s="238"/>
      <c r="L71" s="238"/>
      <c r="M71" s="238"/>
    </row>
    <row r="72" spans="2:13">
      <c r="B72" s="4">
        <f t="shared" si="0"/>
        <v>1994</v>
      </c>
      <c r="C72" s="53"/>
      <c r="D72" s="53"/>
      <c r="E72" s="53"/>
      <c r="F72" s="49"/>
      <c r="G72" s="48">
        <v>4</v>
      </c>
      <c r="H72" s="48">
        <v>12</v>
      </c>
      <c r="I72" s="48">
        <v>11</v>
      </c>
      <c r="K72" s="238"/>
      <c r="L72" s="238"/>
      <c r="M72" s="238"/>
    </row>
    <row r="73" spans="2:13" ht="12.75" customHeight="1">
      <c r="B73" s="4">
        <f t="shared" si="0"/>
        <v>1995</v>
      </c>
      <c r="C73" s="53"/>
      <c r="D73" s="53"/>
      <c r="E73" s="53"/>
      <c r="F73" s="49"/>
      <c r="G73" s="48">
        <v>5</v>
      </c>
      <c r="H73" s="233">
        <v>13</v>
      </c>
      <c r="I73" s="48">
        <v>12</v>
      </c>
      <c r="K73" s="238"/>
      <c r="L73" s="238"/>
      <c r="M73" s="238"/>
    </row>
    <row r="74" spans="2:13">
      <c r="B74" s="4">
        <f t="shared" si="0"/>
        <v>1996</v>
      </c>
      <c r="C74" s="53"/>
      <c r="D74" s="53"/>
      <c r="E74" s="53"/>
      <c r="F74" s="49"/>
      <c r="G74" s="48">
        <v>5</v>
      </c>
      <c r="H74" s="48">
        <v>13</v>
      </c>
      <c r="I74" s="48">
        <v>12</v>
      </c>
      <c r="K74" s="238"/>
      <c r="L74" s="238"/>
      <c r="M74" s="238"/>
    </row>
    <row r="75" spans="2:13">
      <c r="B75" s="4">
        <f t="shared" si="0"/>
        <v>1997</v>
      </c>
      <c r="C75" s="53"/>
      <c r="D75" s="53"/>
      <c r="E75" s="53"/>
      <c r="F75" s="49"/>
      <c r="G75" s="48">
        <v>5</v>
      </c>
      <c r="H75" s="48">
        <v>13</v>
      </c>
      <c r="I75" s="48">
        <v>12</v>
      </c>
      <c r="K75" s="238"/>
      <c r="L75" s="238"/>
      <c r="M75" s="238"/>
    </row>
    <row r="76" spans="2:13">
      <c r="B76" s="4">
        <f t="shared" si="0"/>
        <v>1998</v>
      </c>
      <c r="C76" s="53"/>
      <c r="D76" s="53"/>
      <c r="E76" s="53"/>
      <c r="F76" s="49"/>
      <c r="G76" s="48">
        <v>5</v>
      </c>
      <c r="H76" s="48">
        <v>14</v>
      </c>
      <c r="I76" s="48">
        <v>13</v>
      </c>
      <c r="K76" s="238"/>
      <c r="L76" s="238"/>
      <c r="M76" s="238"/>
    </row>
    <row r="77" spans="2:13" ht="12.75" customHeight="1">
      <c r="B77" s="4">
        <f t="shared" si="0"/>
        <v>1999</v>
      </c>
      <c r="C77" s="53"/>
      <c r="D77" s="53"/>
      <c r="E77" s="53"/>
      <c r="F77" s="49"/>
      <c r="G77" s="48">
        <v>5</v>
      </c>
      <c r="H77" s="48">
        <v>14</v>
      </c>
      <c r="I77" s="48">
        <v>13</v>
      </c>
      <c r="K77" s="238"/>
      <c r="L77" s="238"/>
      <c r="M77" s="238"/>
    </row>
    <row r="78" spans="2:13">
      <c r="B78" s="4">
        <f t="shared" si="0"/>
        <v>2000</v>
      </c>
      <c r="C78" s="53"/>
      <c r="D78" s="53"/>
      <c r="E78" s="53"/>
      <c r="F78" s="49"/>
      <c r="G78" s="48">
        <v>6</v>
      </c>
      <c r="H78" s="48">
        <v>15</v>
      </c>
      <c r="I78" s="48">
        <v>14</v>
      </c>
      <c r="K78" s="238"/>
      <c r="L78" s="238"/>
      <c r="M78" s="238"/>
    </row>
    <row r="79" spans="2:13">
      <c r="B79" s="4">
        <f t="shared" si="0"/>
        <v>2001</v>
      </c>
      <c r="C79" s="53"/>
      <c r="D79" s="53"/>
      <c r="E79" s="53"/>
      <c r="F79" s="49"/>
      <c r="G79" s="48">
        <v>6</v>
      </c>
      <c r="H79" s="48">
        <v>15</v>
      </c>
      <c r="I79" s="48">
        <v>14</v>
      </c>
      <c r="K79" s="238"/>
      <c r="L79" s="238"/>
      <c r="M79" s="238"/>
    </row>
    <row r="80" spans="2:13">
      <c r="B80" s="4">
        <f t="shared" si="0"/>
        <v>2002</v>
      </c>
      <c r="C80" s="53"/>
      <c r="D80" s="53"/>
      <c r="E80" s="53"/>
      <c r="F80" s="49"/>
      <c r="G80" s="48">
        <v>6</v>
      </c>
      <c r="H80" s="48">
        <v>16</v>
      </c>
      <c r="I80" s="48">
        <v>14</v>
      </c>
      <c r="K80" s="238"/>
      <c r="L80" s="238"/>
      <c r="M80" s="238"/>
    </row>
    <row r="81" spans="1:13" ht="12.75" customHeight="1">
      <c r="B81" s="4">
        <f t="shared" si="0"/>
        <v>2003</v>
      </c>
      <c r="C81" s="53"/>
      <c r="D81" s="53"/>
      <c r="E81" s="53"/>
      <c r="F81" s="49"/>
      <c r="G81" s="48">
        <v>6</v>
      </c>
      <c r="H81" s="48">
        <v>16</v>
      </c>
      <c r="I81" s="48">
        <v>14</v>
      </c>
      <c r="K81" s="238"/>
      <c r="L81" s="238"/>
      <c r="M81" s="238"/>
    </row>
    <row r="82" spans="1:13">
      <c r="B82" s="4">
        <f t="shared" si="0"/>
        <v>2004</v>
      </c>
      <c r="C82" s="53"/>
      <c r="D82" s="53"/>
      <c r="E82" s="53"/>
      <c r="F82" s="49"/>
      <c r="G82" s="48">
        <v>7</v>
      </c>
      <c r="H82" s="48">
        <v>17</v>
      </c>
      <c r="I82" s="48">
        <v>15</v>
      </c>
      <c r="K82" s="238"/>
      <c r="L82" s="238"/>
      <c r="M82" s="238"/>
    </row>
    <row r="83" spans="1:13">
      <c r="B83" s="4">
        <f t="shared" si="0"/>
        <v>2005</v>
      </c>
      <c r="C83" s="53"/>
      <c r="D83" s="53"/>
      <c r="E83" s="53"/>
      <c r="F83" s="49"/>
      <c r="G83" s="48">
        <v>7</v>
      </c>
      <c r="H83" s="48">
        <v>17</v>
      </c>
      <c r="I83" s="48">
        <v>15</v>
      </c>
      <c r="K83" s="238"/>
      <c r="L83" s="238"/>
      <c r="M83" s="238"/>
    </row>
    <row r="84" spans="1:13">
      <c r="B84" s="4">
        <f t="shared" si="0"/>
        <v>2006</v>
      </c>
      <c r="C84" s="53"/>
      <c r="D84" s="53"/>
      <c r="E84" s="53"/>
      <c r="F84" s="49"/>
      <c r="G84" s="48">
        <v>8</v>
      </c>
      <c r="H84" s="48">
        <v>18</v>
      </c>
      <c r="I84" s="48">
        <v>16</v>
      </c>
      <c r="K84" s="238"/>
      <c r="L84" s="238"/>
      <c r="M84" s="238"/>
    </row>
    <row r="85" spans="1:13" ht="12.75" customHeight="1">
      <c r="B85" s="4">
        <f t="shared" si="0"/>
        <v>2007</v>
      </c>
      <c r="C85" s="53"/>
      <c r="D85" s="53"/>
      <c r="E85" s="53"/>
      <c r="F85" s="49"/>
      <c r="G85" s="48">
        <v>8</v>
      </c>
      <c r="H85" s="48">
        <v>18</v>
      </c>
      <c r="I85" s="48">
        <v>16</v>
      </c>
      <c r="K85" s="238"/>
      <c r="L85" s="238"/>
      <c r="M85" s="238"/>
    </row>
    <row r="86" spans="1:13">
      <c r="B86" s="4">
        <f t="shared" si="0"/>
        <v>2008</v>
      </c>
      <c r="C86" s="53"/>
      <c r="D86" s="53"/>
      <c r="E86" s="53"/>
      <c r="F86" s="49"/>
      <c r="G86" s="48">
        <v>9</v>
      </c>
      <c r="H86" s="48">
        <v>19</v>
      </c>
      <c r="I86" s="48">
        <v>17</v>
      </c>
      <c r="K86" s="238"/>
      <c r="L86" s="238"/>
      <c r="M86" s="238"/>
    </row>
    <row r="87" spans="1:13">
      <c r="B87" s="4">
        <f t="shared" si="0"/>
        <v>2009</v>
      </c>
      <c r="C87" s="53"/>
      <c r="D87" s="53"/>
      <c r="E87" s="53"/>
      <c r="F87" s="49"/>
      <c r="G87" s="48">
        <v>9</v>
      </c>
      <c r="H87" s="48">
        <v>19</v>
      </c>
      <c r="I87" s="48">
        <v>17</v>
      </c>
      <c r="K87" s="238"/>
      <c r="L87" s="238"/>
      <c r="M87" s="238"/>
    </row>
    <row r="88" spans="1:13">
      <c r="B88" s="4">
        <f t="shared" si="0"/>
        <v>2010</v>
      </c>
      <c r="C88" s="53"/>
      <c r="D88" s="53"/>
      <c r="E88" s="53"/>
      <c r="F88" s="49"/>
      <c r="G88" s="48">
        <v>10</v>
      </c>
      <c r="H88" s="48">
        <v>20</v>
      </c>
      <c r="I88" s="48">
        <v>18</v>
      </c>
      <c r="K88" s="238"/>
      <c r="L88" s="238"/>
      <c r="M88" s="238"/>
    </row>
    <row r="89" spans="1:13">
      <c r="B89" s="4">
        <f t="shared" si="0"/>
        <v>2011</v>
      </c>
      <c r="C89" s="53"/>
      <c r="D89" s="53"/>
      <c r="E89" s="53"/>
      <c r="F89" s="49"/>
      <c r="G89" s="48">
        <v>11</v>
      </c>
      <c r="H89" s="48">
        <v>20</v>
      </c>
      <c r="I89" s="48">
        <v>19</v>
      </c>
      <c r="K89" s="238"/>
      <c r="L89" s="238"/>
      <c r="M89" s="238"/>
    </row>
    <row r="90" spans="1:13" s="13" customFormat="1">
      <c r="A90" s="2"/>
      <c r="B90" s="4">
        <f t="shared" si="0"/>
        <v>2012</v>
      </c>
      <c r="C90" s="53"/>
      <c r="D90" s="53"/>
      <c r="E90" s="53"/>
      <c r="F90" s="49"/>
      <c r="G90" s="48">
        <v>12</v>
      </c>
      <c r="H90" s="48">
        <v>22</v>
      </c>
      <c r="I90" s="48">
        <v>20</v>
      </c>
      <c r="K90" s="238"/>
      <c r="L90" s="238"/>
      <c r="M90" s="238"/>
    </row>
    <row r="91" spans="1:13">
      <c r="B91" s="4">
        <f>B92-1</f>
        <v>2013</v>
      </c>
      <c r="C91" s="53"/>
      <c r="D91" s="53"/>
      <c r="E91" s="53"/>
      <c r="F91" s="49"/>
      <c r="G91" s="48">
        <v>14</v>
      </c>
      <c r="H91" s="48">
        <v>23</v>
      </c>
      <c r="I91" s="48">
        <v>22</v>
      </c>
      <c r="K91" s="238"/>
      <c r="L91" s="238"/>
      <c r="M91" s="238"/>
    </row>
    <row r="92" spans="1:13" ht="12.75" customHeight="1">
      <c r="B92" s="4">
        <f>B93-1</f>
        <v>2014</v>
      </c>
      <c r="C92" s="53"/>
      <c r="D92" s="53"/>
      <c r="E92" s="53"/>
      <c r="F92" s="49"/>
      <c r="G92" s="48">
        <v>17</v>
      </c>
      <c r="H92" s="48">
        <v>26</v>
      </c>
      <c r="I92" s="48">
        <v>25</v>
      </c>
      <c r="K92" s="238"/>
      <c r="L92" s="238"/>
      <c r="M92" s="238"/>
    </row>
    <row r="93" spans="1:13">
      <c r="B93" s="4">
        <f>B94-1</f>
        <v>2015</v>
      </c>
      <c r="C93" s="53"/>
      <c r="D93" s="53"/>
      <c r="E93" s="53"/>
      <c r="F93" s="49"/>
      <c r="G93" s="48">
        <v>25</v>
      </c>
      <c r="H93" s="48">
        <v>34</v>
      </c>
      <c r="I93" s="48">
        <v>33</v>
      </c>
    </row>
    <row r="94" spans="1:13">
      <c r="B94" s="4">
        <v>2016</v>
      </c>
      <c r="C94" s="53"/>
      <c r="D94" s="53"/>
      <c r="E94" s="53"/>
      <c r="F94" s="49"/>
      <c r="G94" s="48">
        <v>113</v>
      </c>
      <c r="H94" s="48">
        <v>116</v>
      </c>
      <c r="I94" s="48">
        <v>116</v>
      </c>
    </row>
    <row r="96" spans="1:13">
      <c r="A96" s="8" t="s">
        <v>66</v>
      </c>
      <c r="B96" s="13"/>
      <c r="C96" s="11"/>
      <c r="D96" s="11"/>
      <c r="F96" s="13"/>
      <c r="G96" s="247" t="s">
        <v>81</v>
      </c>
      <c r="H96" s="247"/>
      <c r="I96" s="247"/>
    </row>
    <row r="97" spans="1:13">
      <c r="A97" s="8"/>
      <c r="B97" s="13"/>
      <c r="C97" s="245" t="s">
        <v>0</v>
      </c>
      <c r="D97" s="245"/>
      <c r="E97" s="245" t="s">
        <v>15</v>
      </c>
      <c r="F97" s="13"/>
      <c r="G97" s="245" t="s">
        <v>0</v>
      </c>
      <c r="H97" s="245"/>
      <c r="I97" s="245" t="s">
        <v>15</v>
      </c>
    </row>
    <row r="98" spans="1:13" ht="26.4">
      <c r="B98" s="6" t="s">
        <v>16</v>
      </c>
      <c r="C98" s="9" t="s">
        <v>13</v>
      </c>
      <c r="D98" s="9" t="s">
        <v>14</v>
      </c>
      <c r="E98" s="246"/>
      <c r="G98" s="9" t="s">
        <v>13</v>
      </c>
      <c r="H98" s="9" t="s">
        <v>14</v>
      </c>
      <c r="I98" s="246"/>
      <c r="K98" s="238"/>
      <c r="L98" s="238"/>
      <c r="M98" s="238"/>
    </row>
    <row r="99" spans="1:13">
      <c r="B99" s="4">
        <f t="shared" ref="B99:B127" si="1">B100-1</f>
        <v>1984</v>
      </c>
      <c r="C99" s="53"/>
      <c r="D99" s="53"/>
      <c r="E99" s="53"/>
      <c r="F99" s="49"/>
      <c r="G99" s="48">
        <v>1</v>
      </c>
      <c r="H99" s="48">
        <v>1</v>
      </c>
      <c r="I99" s="48">
        <v>1</v>
      </c>
      <c r="K99" s="238"/>
      <c r="L99" s="238"/>
      <c r="M99" s="238"/>
    </row>
    <row r="100" spans="1:13">
      <c r="B100" s="4">
        <f t="shared" si="1"/>
        <v>1985</v>
      </c>
      <c r="C100" s="53"/>
      <c r="D100" s="53"/>
      <c r="E100" s="53"/>
      <c r="F100" s="49"/>
      <c r="G100" s="48">
        <v>1</v>
      </c>
      <c r="H100" s="48">
        <v>1</v>
      </c>
      <c r="I100" s="48">
        <v>1</v>
      </c>
      <c r="K100" s="238"/>
      <c r="L100" s="238"/>
      <c r="M100" s="238"/>
    </row>
    <row r="101" spans="1:13">
      <c r="B101" s="4">
        <f t="shared" si="1"/>
        <v>1986</v>
      </c>
      <c r="C101" s="53"/>
      <c r="D101" s="53"/>
      <c r="E101" s="53"/>
      <c r="F101" s="49"/>
      <c r="G101" s="48">
        <v>1</v>
      </c>
      <c r="H101" s="48">
        <v>1</v>
      </c>
      <c r="I101" s="48">
        <v>1</v>
      </c>
      <c r="K101" s="238"/>
      <c r="L101" s="238"/>
      <c r="M101" s="238"/>
    </row>
    <row r="102" spans="1:13">
      <c r="B102" s="4">
        <f t="shared" si="1"/>
        <v>1987</v>
      </c>
      <c r="C102" s="53"/>
      <c r="D102" s="53"/>
      <c r="E102" s="53"/>
      <c r="F102" s="49"/>
      <c r="G102" s="48">
        <v>1</v>
      </c>
      <c r="H102" s="48">
        <v>1</v>
      </c>
      <c r="I102" s="48">
        <v>1</v>
      </c>
      <c r="K102" s="238"/>
      <c r="L102" s="238"/>
      <c r="M102" s="238"/>
    </row>
    <row r="103" spans="1:13">
      <c r="B103" s="4">
        <f t="shared" si="1"/>
        <v>1988</v>
      </c>
      <c r="C103" s="53"/>
      <c r="D103" s="53"/>
      <c r="E103" s="53"/>
      <c r="F103" s="49"/>
      <c r="G103" s="48">
        <v>1</v>
      </c>
      <c r="H103" s="48">
        <v>1</v>
      </c>
      <c r="I103" s="48">
        <v>1</v>
      </c>
      <c r="K103" s="238"/>
      <c r="L103" s="238"/>
      <c r="M103" s="238"/>
    </row>
    <row r="104" spans="1:13">
      <c r="B104" s="4">
        <f t="shared" si="1"/>
        <v>1989</v>
      </c>
      <c r="C104" s="53"/>
      <c r="D104" s="53"/>
      <c r="E104" s="53"/>
      <c r="F104" s="49"/>
      <c r="G104" s="48">
        <v>1</v>
      </c>
      <c r="H104" s="48">
        <v>1</v>
      </c>
      <c r="I104" s="48">
        <v>1</v>
      </c>
      <c r="K104" s="238"/>
      <c r="L104" s="238"/>
      <c r="M104" s="238"/>
    </row>
    <row r="105" spans="1:13" ht="12.75" customHeight="1">
      <c r="B105" s="4">
        <f t="shared" si="1"/>
        <v>1990</v>
      </c>
      <c r="C105" s="53"/>
      <c r="D105" s="53"/>
      <c r="E105" s="53"/>
      <c r="F105" s="49"/>
      <c r="G105" s="48">
        <v>1</v>
      </c>
      <c r="H105" s="48">
        <v>1</v>
      </c>
      <c r="I105" s="48">
        <v>1</v>
      </c>
      <c r="K105" s="238"/>
      <c r="L105" s="238"/>
      <c r="M105" s="238"/>
    </row>
    <row r="106" spans="1:13">
      <c r="B106" s="4">
        <f t="shared" si="1"/>
        <v>1991</v>
      </c>
      <c r="C106" s="53"/>
      <c r="D106" s="53"/>
      <c r="E106" s="53"/>
      <c r="F106" s="49"/>
      <c r="G106" s="48">
        <v>1</v>
      </c>
      <c r="H106" s="48">
        <v>1</v>
      </c>
      <c r="I106" s="48">
        <v>1</v>
      </c>
      <c r="K106" s="238"/>
      <c r="L106" s="238"/>
      <c r="M106" s="238"/>
    </row>
    <row r="107" spans="1:13">
      <c r="B107" s="4">
        <f t="shared" si="1"/>
        <v>1992</v>
      </c>
      <c r="C107" s="53"/>
      <c r="D107" s="53"/>
      <c r="E107" s="53"/>
      <c r="F107" s="49"/>
      <c r="G107" s="48">
        <v>1</v>
      </c>
      <c r="H107" s="48">
        <v>1</v>
      </c>
      <c r="I107" s="48">
        <v>1</v>
      </c>
      <c r="K107" s="238"/>
      <c r="L107" s="238"/>
      <c r="M107" s="238"/>
    </row>
    <row r="108" spans="1:13">
      <c r="B108" s="4">
        <f t="shared" si="1"/>
        <v>1993</v>
      </c>
      <c r="C108" s="53"/>
      <c r="D108" s="53"/>
      <c r="E108" s="53"/>
      <c r="F108" s="49"/>
      <c r="G108" s="48">
        <v>1</v>
      </c>
      <c r="H108" s="48">
        <v>1</v>
      </c>
      <c r="I108" s="48">
        <v>1</v>
      </c>
      <c r="K108" s="238"/>
      <c r="L108" s="238"/>
      <c r="M108" s="238"/>
    </row>
    <row r="109" spans="1:13">
      <c r="B109" s="4">
        <f t="shared" si="1"/>
        <v>1994</v>
      </c>
      <c r="C109" s="53"/>
      <c r="D109" s="53"/>
      <c r="E109" s="53"/>
      <c r="F109" s="49"/>
      <c r="G109" s="48">
        <v>1</v>
      </c>
      <c r="H109" s="48">
        <v>1</v>
      </c>
      <c r="I109" s="48">
        <v>1</v>
      </c>
      <c r="K109" s="238"/>
      <c r="L109" s="238"/>
      <c r="M109" s="238"/>
    </row>
    <row r="110" spans="1:13">
      <c r="B110" s="4">
        <f t="shared" si="1"/>
        <v>1995</v>
      </c>
      <c r="C110" s="53"/>
      <c r="D110" s="53"/>
      <c r="E110" s="53"/>
      <c r="F110" s="49"/>
      <c r="G110" s="48">
        <v>1</v>
      </c>
      <c r="H110" s="48">
        <v>1</v>
      </c>
      <c r="I110" s="48">
        <v>1</v>
      </c>
      <c r="K110" s="238"/>
      <c r="L110" s="238"/>
      <c r="M110" s="238"/>
    </row>
    <row r="111" spans="1:13">
      <c r="B111" s="4">
        <f t="shared" si="1"/>
        <v>1996</v>
      </c>
      <c r="C111" s="53"/>
      <c r="D111" s="53"/>
      <c r="E111" s="53"/>
      <c r="F111" s="49"/>
      <c r="G111" s="48">
        <v>2</v>
      </c>
      <c r="H111" s="48">
        <v>2</v>
      </c>
      <c r="I111" s="48">
        <v>2</v>
      </c>
      <c r="K111" s="238"/>
      <c r="L111" s="238"/>
      <c r="M111" s="238"/>
    </row>
    <row r="112" spans="1:13" ht="12.75" customHeight="1">
      <c r="B112" s="4">
        <f t="shared" si="1"/>
        <v>1997</v>
      </c>
      <c r="C112" s="53"/>
      <c r="D112" s="53"/>
      <c r="E112" s="53"/>
      <c r="F112" s="49"/>
      <c r="G112" s="48">
        <v>2</v>
      </c>
      <c r="H112" s="48">
        <v>2</v>
      </c>
      <c r="I112" s="48">
        <v>2</v>
      </c>
      <c r="K112" s="238"/>
      <c r="L112" s="238"/>
      <c r="M112" s="238"/>
    </row>
    <row r="113" spans="1:13">
      <c r="B113" s="4">
        <f t="shared" si="1"/>
        <v>1998</v>
      </c>
      <c r="C113" s="53"/>
      <c r="D113" s="53"/>
      <c r="E113" s="53"/>
      <c r="F113" s="49"/>
      <c r="G113" s="48">
        <v>2</v>
      </c>
      <c r="H113" s="48">
        <v>2</v>
      </c>
      <c r="I113" s="48">
        <v>2</v>
      </c>
      <c r="K113" s="238"/>
      <c r="L113" s="238"/>
      <c r="M113" s="238"/>
    </row>
    <row r="114" spans="1:13">
      <c r="B114" s="4">
        <f t="shared" si="1"/>
        <v>1999</v>
      </c>
      <c r="C114" s="53"/>
      <c r="D114" s="53"/>
      <c r="E114" s="53"/>
      <c r="F114" s="49"/>
      <c r="G114" s="48">
        <v>2</v>
      </c>
      <c r="H114" s="48">
        <v>2</v>
      </c>
      <c r="I114" s="48">
        <v>2</v>
      </c>
      <c r="K114" s="238"/>
      <c r="L114" s="238"/>
      <c r="M114" s="238"/>
    </row>
    <row r="115" spans="1:13">
      <c r="B115" s="4">
        <f t="shared" si="1"/>
        <v>2000</v>
      </c>
      <c r="C115" s="53"/>
      <c r="D115" s="53"/>
      <c r="E115" s="53"/>
      <c r="F115" s="49"/>
      <c r="G115" s="48">
        <v>2</v>
      </c>
      <c r="H115" s="48">
        <v>2</v>
      </c>
      <c r="I115" s="48">
        <v>2</v>
      </c>
      <c r="K115" s="238"/>
      <c r="L115" s="238"/>
      <c r="M115" s="238"/>
    </row>
    <row r="116" spans="1:13">
      <c r="B116" s="4">
        <f t="shared" si="1"/>
        <v>2001</v>
      </c>
      <c r="C116" s="53"/>
      <c r="D116" s="53"/>
      <c r="E116" s="53"/>
      <c r="F116" s="49"/>
      <c r="G116" s="48">
        <v>2</v>
      </c>
      <c r="H116" s="48">
        <v>2</v>
      </c>
      <c r="I116" s="48">
        <v>2</v>
      </c>
      <c r="K116" s="238"/>
      <c r="L116" s="238"/>
      <c r="M116" s="238"/>
    </row>
    <row r="117" spans="1:13">
      <c r="B117" s="4">
        <f t="shared" si="1"/>
        <v>2002</v>
      </c>
      <c r="C117" s="53"/>
      <c r="D117" s="53"/>
      <c r="E117" s="53"/>
      <c r="F117" s="49"/>
      <c r="G117" s="48">
        <v>2</v>
      </c>
      <c r="H117" s="48">
        <v>2</v>
      </c>
      <c r="I117" s="48">
        <v>2</v>
      </c>
      <c r="K117" s="238"/>
      <c r="L117" s="238"/>
      <c r="M117" s="238"/>
    </row>
    <row r="118" spans="1:13">
      <c r="B118" s="4">
        <f t="shared" si="1"/>
        <v>2003</v>
      </c>
      <c r="C118" s="53"/>
      <c r="D118" s="53"/>
      <c r="E118" s="53"/>
      <c r="F118" s="49"/>
      <c r="G118" s="48">
        <v>2</v>
      </c>
      <c r="H118" s="48">
        <v>2</v>
      </c>
      <c r="I118" s="48">
        <v>2</v>
      </c>
      <c r="K118" s="238"/>
      <c r="L118" s="238"/>
      <c r="M118" s="238"/>
    </row>
    <row r="119" spans="1:13">
      <c r="B119" s="4">
        <f t="shared" si="1"/>
        <v>2004</v>
      </c>
      <c r="C119" s="53"/>
      <c r="D119" s="53"/>
      <c r="E119" s="53"/>
      <c r="F119" s="49"/>
      <c r="G119" s="48">
        <v>2</v>
      </c>
      <c r="H119" s="48">
        <v>2</v>
      </c>
      <c r="I119" s="48">
        <v>2</v>
      </c>
      <c r="K119" s="238"/>
      <c r="L119" s="238"/>
      <c r="M119" s="238"/>
    </row>
    <row r="120" spans="1:13">
      <c r="B120" s="4">
        <f t="shared" si="1"/>
        <v>2005</v>
      </c>
      <c r="C120" s="53"/>
      <c r="D120" s="53"/>
      <c r="E120" s="53"/>
      <c r="F120" s="49"/>
      <c r="G120" s="48">
        <v>2</v>
      </c>
      <c r="H120" s="48">
        <v>2</v>
      </c>
      <c r="I120" s="48">
        <v>2</v>
      </c>
      <c r="K120" s="238"/>
      <c r="L120" s="238"/>
      <c r="M120" s="238"/>
    </row>
    <row r="121" spans="1:13">
      <c r="B121" s="4">
        <f t="shared" si="1"/>
        <v>2006</v>
      </c>
      <c r="C121" s="53"/>
      <c r="D121" s="53"/>
      <c r="E121" s="53"/>
      <c r="F121" s="49"/>
      <c r="G121" s="48">
        <v>2</v>
      </c>
      <c r="H121" s="48">
        <v>2</v>
      </c>
      <c r="I121" s="48">
        <v>2</v>
      </c>
      <c r="K121" s="238"/>
      <c r="L121" s="238"/>
      <c r="M121" s="238"/>
    </row>
    <row r="122" spans="1:13">
      <c r="B122" s="4">
        <f t="shared" si="1"/>
        <v>2007</v>
      </c>
      <c r="C122" s="53"/>
      <c r="D122" s="53"/>
      <c r="E122" s="53"/>
      <c r="F122" s="49"/>
      <c r="G122" s="48">
        <v>2</v>
      </c>
      <c r="H122" s="48">
        <v>2</v>
      </c>
      <c r="I122" s="48">
        <v>2</v>
      </c>
      <c r="K122" s="238"/>
      <c r="L122" s="238"/>
      <c r="M122" s="238"/>
    </row>
    <row r="123" spans="1:13">
      <c r="B123" s="4">
        <f t="shared" si="1"/>
        <v>2008</v>
      </c>
      <c r="C123" s="53"/>
      <c r="D123" s="53"/>
      <c r="E123" s="53"/>
      <c r="F123" s="49"/>
      <c r="G123" s="48">
        <v>3</v>
      </c>
      <c r="H123" s="48">
        <v>2</v>
      </c>
      <c r="I123" s="48">
        <v>2</v>
      </c>
      <c r="K123" s="238"/>
      <c r="L123" s="238"/>
      <c r="M123" s="238"/>
    </row>
    <row r="124" spans="1:13">
      <c r="B124" s="4">
        <f t="shared" si="1"/>
        <v>2009</v>
      </c>
      <c r="C124" s="53"/>
      <c r="D124" s="53"/>
      <c r="E124" s="53"/>
      <c r="F124" s="49"/>
      <c r="G124" s="48">
        <v>3</v>
      </c>
      <c r="H124" s="48">
        <v>2</v>
      </c>
      <c r="I124" s="48">
        <v>2</v>
      </c>
      <c r="K124" s="238"/>
      <c r="L124" s="238"/>
      <c r="M124" s="238"/>
    </row>
    <row r="125" spans="1:13">
      <c r="B125" s="4">
        <f t="shared" si="1"/>
        <v>2010</v>
      </c>
      <c r="C125" s="53"/>
      <c r="D125" s="53"/>
      <c r="E125" s="53"/>
      <c r="F125" s="49"/>
      <c r="G125" s="48">
        <v>4</v>
      </c>
      <c r="H125" s="48">
        <v>2</v>
      </c>
      <c r="I125" s="48">
        <v>2</v>
      </c>
      <c r="K125" s="238"/>
      <c r="L125" s="238"/>
      <c r="M125" s="238"/>
    </row>
    <row r="126" spans="1:13" s="13" customFormat="1">
      <c r="A126" s="2"/>
      <c r="B126" s="4">
        <f t="shared" si="1"/>
        <v>2011</v>
      </c>
      <c r="C126" s="53"/>
      <c r="D126" s="53"/>
      <c r="E126" s="53"/>
      <c r="F126" s="49"/>
      <c r="G126" s="48">
        <v>4</v>
      </c>
      <c r="H126" s="48">
        <v>3</v>
      </c>
      <c r="I126" s="48">
        <v>3</v>
      </c>
      <c r="K126" s="238"/>
      <c r="L126" s="238"/>
      <c r="M126" s="238"/>
    </row>
    <row r="127" spans="1:13">
      <c r="B127" s="4">
        <f t="shared" si="1"/>
        <v>2012</v>
      </c>
      <c r="C127" s="53"/>
      <c r="D127" s="53"/>
      <c r="E127" s="53"/>
      <c r="F127" s="49"/>
      <c r="G127" s="48">
        <v>6</v>
      </c>
      <c r="H127" s="48">
        <v>4</v>
      </c>
      <c r="I127" s="48">
        <v>4</v>
      </c>
      <c r="K127" s="238"/>
      <c r="L127" s="238"/>
      <c r="M127" s="238"/>
    </row>
    <row r="128" spans="1:13">
      <c r="B128" s="4">
        <f>B129-1</f>
        <v>2013</v>
      </c>
      <c r="C128" s="53"/>
      <c r="D128" s="53"/>
      <c r="E128" s="53"/>
      <c r="F128" s="49"/>
      <c r="G128" s="48">
        <v>8</v>
      </c>
      <c r="H128" s="48">
        <v>6</v>
      </c>
      <c r="I128" s="48">
        <v>6</v>
      </c>
      <c r="K128" s="238"/>
      <c r="L128" s="238"/>
      <c r="M128" s="238"/>
    </row>
    <row r="129" spans="1:9">
      <c r="B129" s="4">
        <f>B130-1</f>
        <v>2014</v>
      </c>
      <c r="C129" s="53"/>
      <c r="D129" s="53"/>
      <c r="E129" s="53"/>
      <c r="F129" s="49"/>
      <c r="G129" s="48">
        <v>12</v>
      </c>
      <c r="H129" s="48">
        <v>9</v>
      </c>
      <c r="I129" s="48">
        <v>10</v>
      </c>
    </row>
    <row r="130" spans="1:9">
      <c r="B130" s="4">
        <v>2015</v>
      </c>
      <c r="C130" s="53"/>
      <c r="D130" s="53"/>
      <c r="E130" s="53"/>
      <c r="F130" s="49"/>
      <c r="G130" s="48">
        <v>21</v>
      </c>
      <c r="H130" s="48">
        <v>15</v>
      </c>
      <c r="I130" s="48">
        <v>16</v>
      </c>
    </row>
    <row r="131" spans="1:9">
      <c r="B131" s="4">
        <v>2016</v>
      </c>
      <c r="C131" s="53"/>
      <c r="D131" s="53"/>
      <c r="E131" s="53"/>
      <c r="F131" s="49"/>
      <c r="G131" s="48">
        <v>95</v>
      </c>
      <c r="H131" s="48">
        <v>73</v>
      </c>
      <c r="I131" s="48">
        <v>77</v>
      </c>
    </row>
    <row r="132" spans="1:9">
      <c r="B132" s="4"/>
      <c r="C132" s="7"/>
      <c r="D132" s="7"/>
    </row>
    <row r="133" spans="1:9">
      <c r="B133" s="7"/>
      <c r="C133" s="7"/>
    </row>
    <row r="140" spans="1:9">
      <c r="D140" s="3"/>
    </row>
    <row r="141" spans="1:9" ht="13.8">
      <c r="A141" s="1"/>
    </row>
  </sheetData>
  <sheetProtection password="D9C1" sheet="1" objects="1" scenarios="1" selectLockedCells="1"/>
  <mergeCells count="41">
    <mergeCell ref="G24:H24"/>
    <mergeCell ref="I24:I25"/>
    <mergeCell ref="G50:I50"/>
    <mergeCell ref="G33:H33"/>
    <mergeCell ref="I33:I34"/>
    <mergeCell ref="G42:H42"/>
    <mergeCell ref="I42:I43"/>
    <mergeCell ref="E97:E98"/>
    <mergeCell ref="C97:D97"/>
    <mergeCell ref="E51:E52"/>
    <mergeCell ref="A3:I3"/>
    <mergeCell ref="G15:H15"/>
    <mergeCell ref="I15:I16"/>
    <mergeCell ref="A5:I6"/>
    <mergeCell ref="C13:E13"/>
    <mergeCell ref="G13:I13"/>
    <mergeCell ref="C9:I9"/>
    <mergeCell ref="C10:I10"/>
    <mergeCell ref="G14:I14"/>
    <mergeCell ref="E15:E16"/>
    <mergeCell ref="G23:I23"/>
    <mergeCell ref="G32:I32"/>
    <mergeCell ref="G41:I41"/>
    <mergeCell ref="C51:D51"/>
    <mergeCell ref="E33:E34"/>
    <mergeCell ref="E42:E43"/>
    <mergeCell ref="C60:D60"/>
    <mergeCell ref="E60:E61"/>
    <mergeCell ref="E24:E25"/>
    <mergeCell ref="C15:D15"/>
    <mergeCell ref="C24:D24"/>
    <mergeCell ref="C33:D33"/>
    <mergeCell ref="C42:D42"/>
    <mergeCell ref="G97:H97"/>
    <mergeCell ref="I97:I98"/>
    <mergeCell ref="G51:H51"/>
    <mergeCell ref="I51:I52"/>
    <mergeCell ref="G60:H60"/>
    <mergeCell ref="I60:I61"/>
    <mergeCell ref="G96:I96"/>
    <mergeCell ref="G59:I59"/>
  </mergeCells>
  <phoneticPr fontId="17" type="noConversion"/>
  <pageMargins left="0.70866141732283472" right="0.70866141732283472" top="0.78740157480314965" bottom="0.78740157480314965" header="0.31496062992125984" footer="0.31496062992125984"/>
  <pageSetup paperSize="9" scale="94" fitToHeight="6" orientation="portrait" r:id="rId1"/>
  <headerFooter>
    <oddHeader xml:space="preserve">&amp;C&amp;"Arial,Fett"&amp;14Protokoll der Lieferung für die einheitlichen Statistiken der UVG-Versicherer     
</oddHeader>
    <oddFooter>&amp;L&amp;"Arial,Standard"Bedag Informatik AG&amp;C&amp;"Arial,Standard"&amp;D/mgu&amp;R&amp;"Arial,Standard"Seite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113"/>
  <sheetViews>
    <sheetView view="pageLayout" zoomScaleNormal="100" workbookViewId="0">
      <selection activeCell="C15" sqref="C15"/>
    </sheetView>
  </sheetViews>
  <sheetFormatPr baseColWidth="10" defaultColWidth="11.44140625" defaultRowHeight="13.2"/>
  <cols>
    <col min="1" max="1" width="12.5546875" style="2" bestFit="1" customWidth="1"/>
    <col min="2" max="2" width="6.44140625" style="5" bestFit="1" customWidth="1"/>
    <col min="3" max="3" width="9.109375" style="148" customWidth="1"/>
    <col min="4" max="5" width="18.109375" style="119" bestFit="1" customWidth="1"/>
    <col min="6" max="6" width="15.109375" style="119" customWidth="1"/>
    <col min="7" max="7" width="15.33203125" style="6" bestFit="1" customWidth="1"/>
    <col min="8" max="8" width="11.44140625" style="119" customWidth="1"/>
    <col min="9" max="9" width="15.6640625" style="6" customWidth="1"/>
    <col min="10" max="10" width="16.44140625" style="6" customWidth="1"/>
    <col min="11" max="11" width="11.44140625" style="2"/>
    <col min="12" max="12" width="12" style="2" customWidth="1"/>
    <col min="13" max="16384" width="11.44140625" style="2"/>
  </cols>
  <sheetData>
    <row r="1" spans="1:12" ht="12.75" customHeight="1"/>
    <row r="2" spans="1:12" ht="12.75" customHeight="1"/>
    <row r="3" spans="1:12" ht="17.399999999999999">
      <c r="A3" s="253" t="s">
        <v>99</v>
      </c>
      <c r="B3" s="253"/>
      <c r="C3" s="253"/>
      <c r="D3" s="253"/>
      <c r="E3" s="253"/>
      <c r="F3" s="253"/>
      <c r="G3" s="253"/>
      <c r="H3" s="253"/>
      <c r="I3" s="253"/>
      <c r="J3" s="253"/>
    </row>
    <row r="4" spans="1:12" s="27" customFormat="1" ht="16.5" customHeight="1">
      <c r="A4" s="81"/>
      <c r="B4" s="81"/>
      <c r="C4" s="149"/>
      <c r="D4" s="120"/>
      <c r="E4" s="120"/>
      <c r="F4" s="120"/>
      <c r="G4" s="25"/>
      <c r="H4" s="120"/>
      <c r="I4" s="25"/>
      <c r="J4" s="25"/>
    </row>
    <row r="5" spans="1:12" s="27" customFormat="1" ht="12.75" customHeight="1">
      <c r="A5" s="62" t="s">
        <v>74</v>
      </c>
      <c r="B5" s="56"/>
      <c r="C5" s="150"/>
      <c r="D5" s="122"/>
      <c r="E5" s="122"/>
      <c r="F5" s="122"/>
      <c r="G5" s="121"/>
      <c r="H5" s="120"/>
      <c r="I5" s="25"/>
      <c r="J5" s="25"/>
    </row>
    <row r="6" spans="1:12" s="67" customFormat="1" ht="55.5" customHeight="1">
      <c r="A6" s="68" t="s">
        <v>67</v>
      </c>
      <c r="B6" s="250" t="s">
        <v>91</v>
      </c>
      <c r="C6" s="250"/>
      <c r="D6" s="250"/>
      <c r="E6" s="250"/>
      <c r="F6" s="250"/>
      <c r="G6" s="250"/>
      <c r="H6" s="250"/>
      <c r="I6" s="250"/>
      <c r="J6" s="250"/>
      <c r="K6" s="79"/>
    </row>
    <row r="7" spans="1:12" s="65" customFormat="1" ht="14.25" customHeight="1">
      <c r="A7" s="68" t="s">
        <v>68</v>
      </c>
      <c r="B7" s="250" t="s">
        <v>82</v>
      </c>
      <c r="C7" s="250"/>
      <c r="D7" s="250"/>
      <c r="E7" s="250"/>
      <c r="F7" s="250"/>
      <c r="G7" s="250"/>
      <c r="H7" s="250"/>
      <c r="I7" s="250"/>
      <c r="J7" s="250"/>
      <c r="K7" s="79"/>
    </row>
    <row r="8" spans="1:12" s="65" customFormat="1" ht="14.25" customHeight="1">
      <c r="A8" s="68" t="s">
        <v>69</v>
      </c>
      <c r="B8" s="250" t="s">
        <v>101</v>
      </c>
      <c r="C8" s="250"/>
      <c r="D8" s="250"/>
      <c r="E8" s="250"/>
      <c r="F8" s="250"/>
      <c r="G8" s="250"/>
      <c r="H8" s="250"/>
      <c r="I8" s="250"/>
      <c r="J8" s="250"/>
      <c r="K8" s="79"/>
    </row>
    <row r="9" spans="1:12" s="65" customFormat="1" ht="29.25" customHeight="1">
      <c r="A9" s="68" t="s">
        <v>72</v>
      </c>
      <c r="B9" s="250" t="s">
        <v>94</v>
      </c>
      <c r="C9" s="250"/>
      <c r="D9" s="250"/>
      <c r="E9" s="250"/>
      <c r="F9" s="250"/>
      <c r="G9" s="250"/>
      <c r="H9" s="250"/>
      <c r="I9" s="250"/>
      <c r="J9" s="250"/>
      <c r="K9" s="79"/>
    </row>
    <row r="10" spans="1:12" s="65" customFormat="1" ht="27" customHeight="1">
      <c r="A10" s="73" t="s">
        <v>73</v>
      </c>
      <c r="B10" s="250" t="s">
        <v>96</v>
      </c>
      <c r="C10" s="250"/>
      <c r="D10" s="250"/>
      <c r="E10" s="250"/>
      <c r="F10" s="250"/>
      <c r="G10" s="250"/>
      <c r="H10" s="250"/>
      <c r="I10" s="250"/>
      <c r="J10" s="250"/>
      <c r="K10" s="79"/>
    </row>
    <row r="11" spans="1:12" s="65" customFormat="1" ht="12.75" customHeight="1">
      <c r="A11" s="73" t="s">
        <v>83</v>
      </c>
      <c r="B11" s="252" t="s">
        <v>71</v>
      </c>
      <c r="C11" s="252"/>
      <c r="D11" s="252"/>
      <c r="E11" s="252"/>
      <c r="F11" s="252"/>
      <c r="G11" s="252"/>
      <c r="H11" s="252"/>
      <c r="I11" s="252"/>
      <c r="J11" s="252"/>
      <c r="K11" s="80"/>
    </row>
    <row r="12" spans="1:12" s="65" customFormat="1" ht="12.75" customHeight="1">
      <c r="B12" s="71"/>
      <c r="C12" s="151"/>
      <c r="D12" s="124"/>
      <c r="E12" s="124"/>
      <c r="F12" s="124"/>
      <c r="G12" s="123"/>
      <c r="H12" s="124"/>
      <c r="I12" s="123"/>
      <c r="J12" s="63"/>
    </row>
    <row r="13" spans="1:12" ht="12.75" customHeight="1">
      <c r="A13" s="20"/>
      <c r="B13" s="19"/>
      <c r="C13" s="154"/>
      <c r="D13" s="126"/>
      <c r="E13" s="126"/>
      <c r="F13" s="126"/>
      <c r="G13" s="125"/>
      <c r="H13" s="126"/>
      <c r="I13" s="125"/>
      <c r="J13" s="125"/>
    </row>
    <row r="14" spans="1:12" ht="39.75" customHeight="1">
      <c r="A14" s="15" t="s">
        <v>16</v>
      </c>
      <c r="B14" s="16" t="s">
        <v>17</v>
      </c>
      <c r="C14" s="153" t="s">
        <v>46</v>
      </c>
      <c r="D14" s="118" t="s">
        <v>18</v>
      </c>
      <c r="E14" s="118" t="s">
        <v>19</v>
      </c>
      <c r="F14" s="118" t="s">
        <v>20</v>
      </c>
      <c r="G14" s="18" t="s">
        <v>21</v>
      </c>
      <c r="H14" s="118" t="s">
        <v>22</v>
      </c>
      <c r="I14" s="18" t="s">
        <v>23</v>
      </c>
      <c r="J14" s="18" t="s">
        <v>24</v>
      </c>
      <c r="K14" s="11"/>
      <c r="L14" s="14"/>
    </row>
    <row r="15" spans="1:12">
      <c r="A15" s="17">
        <v>1984</v>
      </c>
      <c r="B15" s="77" t="s">
        <v>25</v>
      </c>
      <c r="C15" s="155" t="s">
        <v>113</v>
      </c>
      <c r="D15" s="127"/>
      <c r="E15" s="127"/>
      <c r="F15" s="128"/>
      <c r="G15" s="129"/>
      <c r="H15" s="130"/>
      <c r="I15" s="129"/>
      <c r="J15" s="131"/>
      <c r="K15" s="9"/>
      <c r="L15" s="14"/>
    </row>
    <row r="16" spans="1:12">
      <c r="A16" s="17">
        <v>1984</v>
      </c>
      <c r="B16" s="77" t="s">
        <v>26</v>
      </c>
      <c r="C16" s="155"/>
      <c r="D16" s="127"/>
      <c r="E16" s="127"/>
      <c r="F16" s="132"/>
      <c r="G16" s="129"/>
      <c r="H16" s="133"/>
      <c r="I16" s="129"/>
      <c r="J16" s="134"/>
      <c r="K16" s="9"/>
      <c r="L16" s="14"/>
    </row>
    <row r="17" spans="1:12">
      <c r="A17" s="17">
        <v>1984</v>
      </c>
      <c r="B17" s="77" t="s">
        <v>27</v>
      </c>
      <c r="C17" s="155"/>
      <c r="D17" s="127"/>
      <c r="E17" s="127"/>
      <c r="F17" s="132"/>
      <c r="G17" s="129"/>
      <c r="H17" s="133"/>
      <c r="I17" s="129"/>
      <c r="J17" s="134"/>
      <c r="K17" s="9"/>
      <c r="L17" s="14"/>
    </row>
    <row r="18" spans="1:12">
      <c r="A18" s="17">
        <f>$A$15+1</f>
        <v>1985</v>
      </c>
      <c r="B18" s="77" t="s">
        <v>25</v>
      </c>
      <c r="C18" s="155"/>
      <c r="D18" s="127"/>
      <c r="E18" s="127"/>
      <c r="F18" s="132"/>
      <c r="G18" s="129"/>
      <c r="H18" s="133"/>
      <c r="I18" s="129"/>
      <c r="J18" s="134"/>
      <c r="K18" s="9"/>
      <c r="L18" s="14"/>
    </row>
    <row r="19" spans="1:12">
      <c r="A19" s="17">
        <f>$A$15+1</f>
        <v>1985</v>
      </c>
      <c r="B19" s="77" t="s">
        <v>26</v>
      </c>
      <c r="C19" s="155"/>
      <c r="D19" s="127"/>
      <c r="E19" s="127"/>
      <c r="F19" s="132"/>
      <c r="G19" s="129"/>
      <c r="H19" s="133"/>
      <c r="I19" s="129"/>
      <c r="J19" s="134"/>
      <c r="K19" s="9"/>
      <c r="L19" s="14"/>
    </row>
    <row r="20" spans="1:12">
      <c r="A20" s="17">
        <f>$A$15+1</f>
        <v>1985</v>
      </c>
      <c r="B20" s="77" t="s">
        <v>27</v>
      </c>
      <c r="C20" s="155"/>
      <c r="D20" s="127"/>
      <c r="E20" s="127"/>
      <c r="F20" s="132"/>
      <c r="G20" s="129"/>
      <c r="H20" s="133"/>
      <c r="I20" s="129"/>
      <c r="J20" s="134"/>
      <c r="K20" s="9"/>
      <c r="L20" s="14"/>
    </row>
    <row r="21" spans="1:12">
      <c r="A21" s="17">
        <f>$A$15+2</f>
        <v>1986</v>
      </c>
      <c r="B21" s="77" t="s">
        <v>25</v>
      </c>
      <c r="C21" s="155"/>
      <c r="D21" s="127"/>
      <c r="E21" s="127"/>
      <c r="F21" s="132"/>
      <c r="G21" s="129"/>
      <c r="H21" s="133"/>
      <c r="I21" s="129"/>
      <c r="J21" s="134"/>
      <c r="K21" s="9"/>
      <c r="L21" s="14"/>
    </row>
    <row r="22" spans="1:12">
      <c r="A22" s="17">
        <f>$A$15+2</f>
        <v>1986</v>
      </c>
      <c r="B22" s="77" t="s">
        <v>26</v>
      </c>
      <c r="C22" s="155"/>
      <c r="D22" s="127"/>
      <c r="E22" s="127"/>
      <c r="F22" s="132"/>
      <c r="G22" s="129"/>
      <c r="H22" s="133"/>
      <c r="I22" s="129"/>
      <c r="J22" s="134"/>
      <c r="K22" s="9"/>
      <c r="L22" s="14"/>
    </row>
    <row r="23" spans="1:12">
      <c r="A23" s="17">
        <f>$A$15+2</f>
        <v>1986</v>
      </c>
      <c r="B23" s="77" t="s">
        <v>27</v>
      </c>
      <c r="C23" s="155"/>
      <c r="D23" s="127"/>
      <c r="E23" s="127"/>
      <c r="F23" s="132"/>
      <c r="G23" s="129"/>
      <c r="H23" s="133"/>
      <c r="I23" s="129"/>
      <c r="J23" s="134"/>
      <c r="K23" s="9"/>
      <c r="L23" s="14"/>
    </row>
    <row r="24" spans="1:12">
      <c r="A24" s="17">
        <f>$A$15+3</f>
        <v>1987</v>
      </c>
      <c r="B24" s="77" t="s">
        <v>25</v>
      </c>
      <c r="C24" s="155"/>
      <c r="D24" s="127"/>
      <c r="E24" s="127"/>
      <c r="F24" s="132"/>
      <c r="G24" s="129"/>
      <c r="H24" s="133"/>
      <c r="I24" s="129"/>
      <c r="J24" s="134"/>
      <c r="K24" s="9"/>
      <c r="L24" s="14"/>
    </row>
    <row r="25" spans="1:12">
      <c r="A25" s="17">
        <f>$A$15+3</f>
        <v>1987</v>
      </c>
      <c r="B25" s="77" t="s">
        <v>26</v>
      </c>
      <c r="C25" s="155"/>
      <c r="D25" s="127"/>
      <c r="E25" s="127"/>
      <c r="F25" s="132"/>
      <c r="G25" s="129"/>
      <c r="H25" s="133"/>
      <c r="I25" s="129"/>
      <c r="J25" s="134"/>
      <c r="K25" s="9"/>
      <c r="L25" s="14"/>
    </row>
    <row r="26" spans="1:12">
      <c r="A26" s="17">
        <f>$A$15+3</f>
        <v>1987</v>
      </c>
      <c r="B26" s="77" t="s">
        <v>27</v>
      </c>
      <c r="C26" s="155"/>
      <c r="D26" s="127"/>
      <c r="E26" s="127"/>
      <c r="F26" s="132"/>
      <c r="G26" s="129"/>
      <c r="H26" s="133"/>
      <c r="I26" s="129"/>
      <c r="J26" s="134"/>
      <c r="K26" s="9"/>
      <c r="L26" s="14"/>
    </row>
    <row r="27" spans="1:12">
      <c r="A27" s="17">
        <f>$A$15+4</f>
        <v>1988</v>
      </c>
      <c r="B27" s="77" t="s">
        <v>25</v>
      </c>
      <c r="C27" s="155"/>
      <c r="D27" s="127"/>
      <c r="E27" s="127"/>
      <c r="F27" s="132"/>
      <c r="G27" s="129"/>
      <c r="H27" s="133"/>
      <c r="I27" s="129"/>
      <c r="J27" s="134"/>
      <c r="K27" s="9"/>
      <c r="L27" s="14"/>
    </row>
    <row r="28" spans="1:12">
      <c r="A28" s="17">
        <f>$A$15+4</f>
        <v>1988</v>
      </c>
      <c r="B28" s="77" t="s">
        <v>26</v>
      </c>
      <c r="C28" s="155"/>
      <c r="D28" s="127"/>
      <c r="E28" s="127"/>
      <c r="F28" s="132"/>
      <c r="G28" s="129"/>
      <c r="H28" s="133"/>
      <c r="I28" s="129"/>
      <c r="J28" s="134"/>
      <c r="K28" s="9"/>
      <c r="L28" s="14"/>
    </row>
    <row r="29" spans="1:12">
      <c r="A29" s="17">
        <f>$A$15+4</f>
        <v>1988</v>
      </c>
      <c r="B29" s="77" t="s">
        <v>27</v>
      </c>
      <c r="C29" s="155"/>
      <c r="D29" s="127"/>
      <c r="E29" s="127"/>
      <c r="F29" s="132"/>
      <c r="G29" s="129"/>
      <c r="H29" s="133"/>
      <c r="I29" s="129"/>
      <c r="J29" s="134"/>
      <c r="K29" s="9"/>
      <c r="L29" s="14"/>
    </row>
    <row r="30" spans="1:12">
      <c r="A30" s="17">
        <f>$A$15+5</f>
        <v>1989</v>
      </c>
      <c r="B30" s="77" t="s">
        <v>25</v>
      </c>
      <c r="C30" s="155"/>
      <c r="D30" s="127"/>
      <c r="E30" s="127"/>
      <c r="F30" s="132"/>
      <c r="G30" s="129"/>
      <c r="H30" s="133"/>
      <c r="I30" s="129"/>
      <c r="J30" s="134"/>
      <c r="K30" s="9"/>
      <c r="L30" s="14"/>
    </row>
    <row r="31" spans="1:12">
      <c r="A31" s="17">
        <f>$A$15+5</f>
        <v>1989</v>
      </c>
      <c r="B31" s="77" t="s">
        <v>26</v>
      </c>
      <c r="C31" s="155"/>
      <c r="D31" s="127"/>
      <c r="E31" s="127"/>
      <c r="F31" s="132"/>
      <c r="G31" s="129"/>
      <c r="H31" s="133"/>
      <c r="I31" s="129"/>
      <c r="J31" s="134"/>
      <c r="K31" s="9"/>
      <c r="L31" s="14"/>
    </row>
    <row r="32" spans="1:12">
      <c r="A32" s="17">
        <f>$A$15+5</f>
        <v>1989</v>
      </c>
      <c r="B32" s="77" t="s">
        <v>27</v>
      </c>
      <c r="C32" s="155"/>
      <c r="D32" s="127"/>
      <c r="E32" s="127"/>
      <c r="F32" s="132"/>
      <c r="G32" s="129"/>
      <c r="H32" s="133"/>
      <c r="I32" s="129"/>
      <c r="J32" s="134"/>
      <c r="K32" s="9"/>
      <c r="L32" s="14"/>
    </row>
    <row r="33" spans="1:12">
      <c r="A33" s="17">
        <f>$A$15+6</f>
        <v>1990</v>
      </c>
      <c r="B33" s="77" t="s">
        <v>25</v>
      </c>
      <c r="C33" s="155"/>
      <c r="D33" s="127"/>
      <c r="E33" s="127"/>
      <c r="F33" s="132"/>
      <c r="G33" s="129"/>
      <c r="H33" s="133"/>
      <c r="I33" s="129"/>
      <c r="J33" s="134"/>
      <c r="K33" s="9"/>
      <c r="L33" s="14"/>
    </row>
    <row r="34" spans="1:12">
      <c r="A34" s="17">
        <f>$A$15+6</f>
        <v>1990</v>
      </c>
      <c r="B34" s="77" t="s">
        <v>26</v>
      </c>
      <c r="C34" s="155"/>
      <c r="D34" s="127"/>
      <c r="E34" s="127"/>
      <c r="F34" s="132"/>
      <c r="G34" s="129"/>
      <c r="H34" s="133"/>
      <c r="I34" s="129"/>
      <c r="J34" s="134"/>
      <c r="K34" s="9"/>
      <c r="L34" s="14"/>
    </row>
    <row r="35" spans="1:12">
      <c r="A35" s="17">
        <f>$A$15+6</f>
        <v>1990</v>
      </c>
      <c r="B35" s="77" t="s">
        <v>27</v>
      </c>
      <c r="C35" s="155"/>
      <c r="D35" s="127"/>
      <c r="E35" s="127"/>
      <c r="F35" s="132"/>
      <c r="G35" s="129"/>
      <c r="H35" s="133"/>
      <c r="I35" s="129"/>
      <c r="J35" s="134"/>
      <c r="K35" s="9"/>
      <c r="L35" s="14"/>
    </row>
    <row r="36" spans="1:12">
      <c r="A36" s="17">
        <f>$A$15+7</f>
        <v>1991</v>
      </c>
      <c r="B36" s="77" t="s">
        <v>25</v>
      </c>
      <c r="C36" s="155"/>
      <c r="D36" s="127"/>
      <c r="E36" s="127"/>
      <c r="F36" s="132"/>
      <c r="G36" s="129"/>
      <c r="H36" s="133"/>
      <c r="I36" s="129"/>
      <c r="J36" s="134"/>
      <c r="K36" s="9"/>
      <c r="L36" s="14"/>
    </row>
    <row r="37" spans="1:12">
      <c r="A37" s="17">
        <f>$A$15+7</f>
        <v>1991</v>
      </c>
      <c r="B37" s="77" t="s">
        <v>26</v>
      </c>
      <c r="C37" s="155"/>
      <c r="D37" s="127"/>
      <c r="E37" s="127"/>
      <c r="F37" s="132"/>
      <c r="G37" s="129"/>
      <c r="H37" s="133"/>
      <c r="I37" s="129"/>
      <c r="J37" s="134"/>
      <c r="K37" s="9"/>
      <c r="L37" s="14"/>
    </row>
    <row r="38" spans="1:12">
      <c r="A38" s="17">
        <f>$A$15+7</f>
        <v>1991</v>
      </c>
      <c r="B38" s="77" t="s">
        <v>27</v>
      </c>
      <c r="C38" s="155"/>
      <c r="D38" s="127"/>
      <c r="E38" s="127"/>
      <c r="F38" s="135"/>
      <c r="G38" s="136"/>
      <c r="H38" s="137"/>
      <c r="I38" s="136"/>
      <c r="J38" s="138"/>
      <c r="K38" s="9"/>
      <c r="L38" s="14"/>
    </row>
    <row r="39" spans="1:12">
      <c r="A39" s="17">
        <f>$A$15+8</f>
        <v>1992</v>
      </c>
      <c r="B39" s="77" t="s">
        <v>25</v>
      </c>
      <c r="C39" s="155"/>
      <c r="D39" s="127"/>
      <c r="E39" s="127"/>
      <c r="F39" s="135"/>
      <c r="G39" s="136"/>
      <c r="H39" s="137"/>
      <c r="I39" s="136"/>
      <c r="J39" s="138"/>
      <c r="K39" s="9"/>
      <c r="L39" s="14"/>
    </row>
    <row r="40" spans="1:12">
      <c r="A40" s="17">
        <f>$A$15+8</f>
        <v>1992</v>
      </c>
      <c r="B40" s="77" t="s">
        <v>26</v>
      </c>
      <c r="C40" s="155"/>
      <c r="D40" s="127"/>
      <c r="E40" s="127"/>
      <c r="F40" s="135"/>
      <c r="G40" s="136"/>
      <c r="H40" s="137"/>
      <c r="I40" s="136"/>
      <c r="J40" s="138"/>
      <c r="K40" s="9"/>
      <c r="L40" s="14"/>
    </row>
    <row r="41" spans="1:12">
      <c r="A41" s="17">
        <f>$A$15+8</f>
        <v>1992</v>
      </c>
      <c r="B41" s="77" t="s">
        <v>27</v>
      </c>
      <c r="C41" s="156"/>
      <c r="D41" s="140"/>
      <c r="E41" s="140"/>
      <c r="F41" s="141"/>
      <c r="G41" s="142"/>
      <c r="H41" s="143"/>
      <c r="I41" s="142"/>
      <c r="J41" s="144"/>
    </row>
    <row r="42" spans="1:12">
      <c r="A42" s="17">
        <f>$A$15+9</f>
        <v>1993</v>
      </c>
      <c r="B42" s="77" t="s">
        <v>25</v>
      </c>
      <c r="C42" s="155"/>
      <c r="D42" s="127"/>
      <c r="E42" s="127"/>
      <c r="F42" s="132"/>
      <c r="G42" s="129"/>
      <c r="H42" s="133"/>
      <c r="I42" s="129"/>
      <c r="J42" s="134"/>
      <c r="K42" s="9"/>
      <c r="L42" s="14"/>
    </row>
    <row r="43" spans="1:12">
      <c r="A43" s="17">
        <f>$A$15+9</f>
        <v>1993</v>
      </c>
      <c r="B43" s="77" t="s">
        <v>26</v>
      </c>
      <c r="C43" s="155"/>
      <c r="D43" s="127"/>
      <c r="E43" s="127"/>
      <c r="F43" s="132"/>
      <c r="G43" s="129"/>
      <c r="H43" s="133"/>
      <c r="I43" s="129"/>
      <c r="J43" s="134"/>
      <c r="K43" s="9"/>
      <c r="L43" s="14"/>
    </row>
    <row r="44" spans="1:12">
      <c r="A44" s="17">
        <f>$A$15+9</f>
        <v>1993</v>
      </c>
      <c r="B44" s="77" t="s">
        <v>27</v>
      </c>
      <c r="C44" s="155"/>
      <c r="D44" s="127"/>
      <c r="E44" s="127"/>
      <c r="F44" s="132"/>
      <c r="G44" s="129"/>
      <c r="H44" s="133"/>
      <c r="I44" s="129"/>
      <c r="J44" s="134"/>
      <c r="K44" s="9"/>
      <c r="L44" s="14"/>
    </row>
    <row r="45" spans="1:12">
      <c r="A45" s="17">
        <f>$A$15+10</f>
        <v>1994</v>
      </c>
      <c r="B45" s="77" t="s">
        <v>25</v>
      </c>
      <c r="C45" s="155"/>
      <c r="D45" s="127"/>
      <c r="E45" s="127"/>
      <c r="F45" s="132"/>
      <c r="G45" s="129"/>
      <c r="H45" s="133"/>
      <c r="I45" s="129"/>
      <c r="J45" s="134"/>
      <c r="K45" s="9"/>
      <c r="L45" s="14"/>
    </row>
    <row r="46" spans="1:12">
      <c r="A46" s="17">
        <f>$A$15+10</f>
        <v>1994</v>
      </c>
      <c r="B46" s="77" t="s">
        <v>26</v>
      </c>
      <c r="C46" s="155"/>
      <c r="D46" s="127"/>
      <c r="E46" s="127"/>
      <c r="F46" s="132"/>
      <c r="G46" s="129"/>
      <c r="H46" s="133"/>
      <c r="I46" s="129"/>
      <c r="J46" s="134"/>
      <c r="K46" s="9"/>
      <c r="L46" s="14"/>
    </row>
    <row r="47" spans="1:12">
      <c r="A47" s="17">
        <f>$A$15+10</f>
        <v>1994</v>
      </c>
      <c r="B47" s="77" t="s">
        <v>27</v>
      </c>
      <c r="C47" s="155"/>
      <c r="D47" s="127"/>
      <c r="E47" s="127"/>
      <c r="F47" s="132"/>
      <c r="G47" s="129"/>
      <c r="H47" s="133"/>
      <c r="I47" s="129"/>
      <c r="J47" s="134"/>
      <c r="K47" s="9"/>
      <c r="L47" s="14"/>
    </row>
    <row r="48" spans="1:12">
      <c r="A48" s="17">
        <f>$A$15+11</f>
        <v>1995</v>
      </c>
      <c r="B48" s="77" t="s">
        <v>25</v>
      </c>
      <c r="C48" s="155"/>
      <c r="D48" s="127"/>
      <c r="E48" s="127"/>
      <c r="F48" s="132"/>
      <c r="G48" s="129"/>
      <c r="H48" s="133"/>
      <c r="I48" s="129"/>
      <c r="J48" s="134"/>
      <c r="K48" s="9"/>
      <c r="L48" s="14"/>
    </row>
    <row r="49" spans="1:12">
      <c r="A49" s="17">
        <f>$A$15+11</f>
        <v>1995</v>
      </c>
      <c r="B49" s="77" t="s">
        <v>26</v>
      </c>
      <c r="C49" s="155"/>
      <c r="D49" s="127"/>
      <c r="E49" s="127"/>
      <c r="F49" s="132"/>
      <c r="G49" s="129"/>
      <c r="H49" s="133"/>
      <c r="I49" s="129"/>
      <c r="J49" s="134"/>
      <c r="K49" s="9"/>
      <c r="L49" s="14"/>
    </row>
    <row r="50" spans="1:12">
      <c r="A50" s="17">
        <f>$A$15+11</f>
        <v>1995</v>
      </c>
      <c r="B50" s="77" t="s">
        <v>27</v>
      </c>
      <c r="C50" s="155"/>
      <c r="D50" s="127"/>
      <c r="E50" s="127"/>
      <c r="F50" s="132"/>
      <c r="G50" s="129"/>
      <c r="H50" s="133"/>
      <c r="I50" s="129"/>
      <c r="J50" s="134"/>
      <c r="K50" s="9"/>
      <c r="L50" s="14"/>
    </row>
    <row r="51" spans="1:12">
      <c r="A51" s="17">
        <f>$A$15+12</f>
        <v>1996</v>
      </c>
      <c r="B51" s="77" t="s">
        <v>25</v>
      </c>
      <c r="C51" s="155"/>
      <c r="D51" s="127"/>
      <c r="E51" s="127"/>
      <c r="F51" s="132"/>
      <c r="G51" s="129"/>
      <c r="H51" s="133"/>
      <c r="I51" s="129"/>
      <c r="J51" s="134"/>
      <c r="K51" s="9"/>
      <c r="L51" s="14"/>
    </row>
    <row r="52" spans="1:12">
      <c r="A52" s="17">
        <f>$A$15+12</f>
        <v>1996</v>
      </c>
      <c r="B52" s="77" t="s">
        <v>26</v>
      </c>
      <c r="C52" s="155"/>
      <c r="D52" s="127"/>
      <c r="E52" s="127"/>
      <c r="F52" s="132"/>
      <c r="G52" s="129"/>
      <c r="H52" s="133"/>
      <c r="I52" s="129"/>
      <c r="J52" s="134"/>
      <c r="K52" s="9"/>
      <c r="L52" s="14"/>
    </row>
    <row r="53" spans="1:12">
      <c r="A53" s="17">
        <f>$A$15+12</f>
        <v>1996</v>
      </c>
      <c r="B53" s="77" t="s">
        <v>27</v>
      </c>
      <c r="C53" s="155"/>
      <c r="D53" s="127"/>
      <c r="E53" s="127"/>
      <c r="F53" s="132"/>
      <c r="G53" s="129"/>
      <c r="H53" s="133"/>
      <c r="I53" s="129"/>
      <c r="J53" s="134"/>
      <c r="K53" s="9"/>
      <c r="L53" s="14"/>
    </row>
    <row r="54" spans="1:12">
      <c r="A54" s="17">
        <f>$A$15+13</f>
        <v>1997</v>
      </c>
      <c r="B54" s="77" t="s">
        <v>25</v>
      </c>
      <c r="C54" s="155"/>
      <c r="D54" s="127"/>
      <c r="E54" s="127"/>
      <c r="F54" s="132"/>
      <c r="G54" s="129"/>
      <c r="H54" s="133"/>
      <c r="I54" s="129"/>
      <c r="J54" s="134"/>
      <c r="K54" s="9"/>
      <c r="L54" s="14"/>
    </row>
    <row r="55" spans="1:12">
      <c r="A55" s="17">
        <f>$A$15+13</f>
        <v>1997</v>
      </c>
      <c r="B55" s="77" t="s">
        <v>26</v>
      </c>
      <c r="C55" s="155"/>
      <c r="D55" s="127"/>
      <c r="E55" s="127"/>
      <c r="F55" s="132"/>
      <c r="G55" s="129"/>
      <c r="H55" s="133"/>
      <c r="I55" s="129"/>
      <c r="J55" s="134"/>
      <c r="K55" s="9"/>
      <c r="L55" s="14"/>
    </row>
    <row r="56" spans="1:12">
      <c r="A56" s="17">
        <f>$A$15+13</f>
        <v>1997</v>
      </c>
      <c r="B56" s="77" t="s">
        <v>27</v>
      </c>
      <c r="C56" s="155"/>
      <c r="D56" s="127"/>
      <c r="E56" s="127"/>
      <c r="F56" s="132"/>
      <c r="G56" s="129"/>
      <c r="H56" s="133"/>
      <c r="I56" s="129"/>
      <c r="J56" s="134"/>
      <c r="K56" s="9"/>
      <c r="L56" s="14"/>
    </row>
    <row r="57" spans="1:12">
      <c r="A57" s="17">
        <f>$A$15+14</f>
        <v>1998</v>
      </c>
      <c r="B57" s="77" t="s">
        <v>25</v>
      </c>
      <c r="C57" s="155"/>
      <c r="D57" s="127"/>
      <c r="E57" s="127"/>
      <c r="F57" s="132"/>
      <c r="G57" s="129"/>
      <c r="H57" s="133"/>
      <c r="I57" s="129"/>
      <c r="J57" s="134"/>
      <c r="K57" s="9"/>
      <c r="L57" s="14"/>
    </row>
    <row r="58" spans="1:12">
      <c r="A58" s="17">
        <f>$A$15+14</f>
        <v>1998</v>
      </c>
      <c r="B58" s="77" t="s">
        <v>26</v>
      </c>
      <c r="C58" s="155"/>
      <c r="D58" s="127"/>
      <c r="E58" s="127"/>
      <c r="F58" s="132"/>
      <c r="G58" s="129"/>
      <c r="H58" s="133"/>
      <c r="I58" s="129"/>
      <c r="J58" s="134"/>
      <c r="K58" s="9"/>
      <c r="L58" s="14"/>
    </row>
    <row r="59" spans="1:12">
      <c r="A59" s="17">
        <f>$A$15+14</f>
        <v>1998</v>
      </c>
      <c r="B59" s="77" t="s">
        <v>27</v>
      </c>
      <c r="C59" s="155"/>
      <c r="D59" s="127"/>
      <c r="E59" s="127"/>
      <c r="F59" s="132"/>
      <c r="G59" s="129"/>
      <c r="H59" s="133"/>
      <c r="I59" s="129"/>
      <c r="J59" s="134"/>
      <c r="K59" s="9"/>
      <c r="L59" s="14"/>
    </row>
    <row r="60" spans="1:12">
      <c r="A60" s="17">
        <f>$A$15+15</f>
        <v>1999</v>
      </c>
      <c r="B60" s="77" t="s">
        <v>25</v>
      </c>
      <c r="C60" s="155"/>
      <c r="D60" s="127"/>
      <c r="E60" s="127"/>
      <c r="F60" s="132"/>
      <c r="G60" s="129"/>
      <c r="H60" s="133"/>
      <c r="I60" s="129"/>
      <c r="J60" s="134"/>
      <c r="K60" s="9"/>
      <c r="L60" s="14"/>
    </row>
    <row r="61" spans="1:12">
      <c r="A61" s="17">
        <f>$A$15+15</f>
        <v>1999</v>
      </c>
      <c r="B61" s="77" t="s">
        <v>26</v>
      </c>
      <c r="C61" s="155"/>
      <c r="D61" s="127"/>
      <c r="E61" s="127"/>
      <c r="F61" s="132"/>
      <c r="G61" s="129"/>
      <c r="H61" s="133"/>
      <c r="I61" s="129"/>
      <c r="J61" s="134"/>
      <c r="K61" s="9"/>
      <c r="L61" s="14"/>
    </row>
    <row r="62" spans="1:12">
      <c r="A62" s="17">
        <f>$A$15+15</f>
        <v>1999</v>
      </c>
      <c r="B62" s="77" t="s">
        <v>27</v>
      </c>
      <c r="C62" s="155"/>
      <c r="D62" s="127"/>
      <c r="E62" s="127"/>
      <c r="F62" s="132"/>
      <c r="G62" s="129"/>
      <c r="H62" s="133"/>
      <c r="I62" s="129"/>
      <c r="J62" s="134"/>
      <c r="K62" s="9"/>
      <c r="L62" s="14"/>
    </row>
    <row r="63" spans="1:12">
      <c r="A63" s="17">
        <f>$A$15+16</f>
        <v>2000</v>
      </c>
      <c r="B63" s="77" t="s">
        <v>25</v>
      </c>
      <c r="C63" s="155"/>
      <c r="D63" s="127"/>
      <c r="E63" s="127"/>
      <c r="F63" s="132"/>
      <c r="G63" s="129"/>
      <c r="H63" s="133"/>
      <c r="I63" s="129"/>
      <c r="J63" s="134"/>
      <c r="K63" s="9"/>
      <c r="L63" s="14"/>
    </row>
    <row r="64" spans="1:12">
      <c r="A64" s="17">
        <f>$A$15+16</f>
        <v>2000</v>
      </c>
      <c r="B64" s="77" t="s">
        <v>26</v>
      </c>
      <c r="C64" s="155"/>
      <c r="D64" s="127"/>
      <c r="E64" s="127"/>
      <c r="F64" s="132"/>
      <c r="G64" s="129"/>
      <c r="H64" s="133"/>
      <c r="I64" s="129"/>
      <c r="J64" s="134"/>
      <c r="K64" s="9"/>
      <c r="L64" s="14"/>
    </row>
    <row r="65" spans="1:12">
      <c r="A65" s="17">
        <f>$A$15+16</f>
        <v>2000</v>
      </c>
      <c r="B65" s="77" t="s">
        <v>27</v>
      </c>
      <c r="C65" s="155"/>
      <c r="D65" s="127"/>
      <c r="E65" s="127"/>
      <c r="F65" s="135"/>
      <c r="G65" s="136"/>
      <c r="H65" s="137"/>
      <c r="I65" s="136"/>
      <c r="J65" s="138"/>
      <c r="K65" s="9"/>
      <c r="L65" s="14"/>
    </row>
    <row r="66" spans="1:12">
      <c r="A66" s="17">
        <f>$A$15+17</f>
        <v>2001</v>
      </c>
      <c r="B66" s="77" t="s">
        <v>25</v>
      </c>
      <c r="C66" s="155"/>
      <c r="D66" s="127"/>
      <c r="E66" s="127"/>
      <c r="F66" s="135"/>
      <c r="G66" s="136"/>
      <c r="H66" s="137"/>
      <c r="I66" s="136"/>
      <c r="J66" s="138"/>
      <c r="K66" s="9"/>
      <c r="L66" s="14"/>
    </row>
    <row r="67" spans="1:12">
      <c r="A67" s="17">
        <f>$A$15+17</f>
        <v>2001</v>
      </c>
      <c r="B67" s="77" t="s">
        <v>26</v>
      </c>
      <c r="C67" s="155"/>
      <c r="D67" s="127"/>
      <c r="E67" s="127"/>
      <c r="F67" s="135"/>
      <c r="G67" s="136"/>
      <c r="H67" s="137"/>
      <c r="I67" s="136"/>
      <c r="J67" s="138"/>
      <c r="K67" s="9"/>
      <c r="L67" s="14"/>
    </row>
    <row r="68" spans="1:12">
      <c r="A68" s="17">
        <f>$A$15+17</f>
        <v>2001</v>
      </c>
      <c r="B68" s="77" t="s">
        <v>27</v>
      </c>
      <c r="C68" s="156"/>
      <c r="D68" s="140"/>
      <c r="E68" s="140"/>
      <c r="F68" s="141"/>
      <c r="G68" s="142"/>
      <c r="H68" s="143"/>
      <c r="I68" s="142"/>
      <c r="J68" s="144"/>
    </row>
    <row r="69" spans="1:12">
      <c r="A69" s="17">
        <f>$A$15+18</f>
        <v>2002</v>
      </c>
      <c r="B69" s="77" t="s">
        <v>25</v>
      </c>
      <c r="C69" s="155"/>
      <c r="D69" s="127"/>
      <c r="E69" s="127"/>
      <c r="F69" s="132"/>
      <c r="G69" s="129"/>
      <c r="H69" s="133"/>
      <c r="I69" s="129"/>
      <c r="J69" s="134"/>
      <c r="K69" s="9"/>
      <c r="L69" s="14"/>
    </row>
    <row r="70" spans="1:12">
      <c r="A70" s="17">
        <f>$A$15+18</f>
        <v>2002</v>
      </c>
      <c r="B70" s="77" t="s">
        <v>26</v>
      </c>
      <c r="C70" s="155"/>
      <c r="D70" s="127"/>
      <c r="E70" s="127"/>
      <c r="F70" s="132"/>
      <c r="G70" s="129"/>
      <c r="H70" s="133"/>
      <c r="I70" s="129"/>
      <c r="J70" s="134"/>
      <c r="K70" s="9"/>
      <c r="L70" s="14"/>
    </row>
    <row r="71" spans="1:12">
      <c r="A71" s="17">
        <f>$A$15+18</f>
        <v>2002</v>
      </c>
      <c r="B71" s="77" t="s">
        <v>27</v>
      </c>
      <c r="C71" s="155"/>
      <c r="D71" s="127"/>
      <c r="E71" s="127"/>
      <c r="F71" s="132"/>
      <c r="G71" s="129"/>
      <c r="H71" s="133"/>
      <c r="I71" s="129"/>
      <c r="J71" s="134"/>
      <c r="K71" s="9"/>
      <c r="L71" s="14"/>
    </row>
    <row r="72" spans="1:12">
      <c r="A72" s="17">
        <f>$A$15+19</f>
        <v>2003</v>
      </c>
      <c r="B72" s="77" t="s">
        <v>25</v>
      </c>
      <c r="C72" s="155"/>
      <c r="D72" s="127"/>
      <c r="E72" s="127"/>
      <c r="F72" s="132"/>
      <c r="G72" s="129"/>
      <c r="H72" s="133"/>
      <c r="I72" s="129"/>
      <c r="J72" s="134"/>
      <c r="K72" s="9"/>
      <c r="L72" s="14"/>
    </row>
    <row r="73" spans="1:12">
      <c r="A73" s="17">
        <f>$A$15+19</f>
        <v>2003</v>
      </c>
      <c r="B73" s="77" t="s">
        <v>26</v>
      </c>
      <c r="C73" s="155"/>
      <c r="D73" s="127"/>
      <c r="E73" s="127"/>
      <c r="F73" s="132"/>
      <c r="G73" s="129"/>
      <c r="H73" s="133"/>
      <c r="I73" s="129"/>
      <c r="J73" s="134"/>
      <c r="K73" s="9"/>
      <c r="L73" s="14"/>
    </row>
    <row r="74" spans="1:12">
      <c r="A74" s="17">
        <f>$A$15+19</f>
        <v>2003</v>
      </c>
      <c r="B74" s="77" t="s">
        <v>27</v>
      </c>
      <c r="C74" s="155"/>
      <c r="D74" s="127"/>
      <c r="E74" s="127"/>
      <c r="F74" s="132"/>
      <c r="G74" s="129"/>
      <c r="H74" s="133"/>
      <c r="I74" s="129"/>
      <c r="J74" s="134"/>
      <c r="K74" s="9"/>
      <c r="L74" s="14"/>
    </row>
    <row r="75" spans="1:12">
      <c r="A75" s="17">
        <f>$A$15+20</f>
        <v>2004</v>
      </c>
      <c r="B75" s="77" t="s">
        <v>25</v>
      </c>
      <c r="C75" s="155"/>
      <c r="D75" s="127"/>
      <c r="E75" s="127"/>
      <c r="F75" s="132"/>
      <c r="G75" s="129"/>
      <c r="H75" s="133"/>
      <c r="I75" s="129"/>
      <c r="J75" s="134"/>
      <c r="K75" s="9"/>
      <c r="L75" s="14"/>
    </row>
    <row r="76" spans="1:12">
      <c r="A76" s="17">
        <f>$A$15+20</f>
        <v>2004</v>
      </c>
      <c r="B76" s="77" t="s">
        <v>26</v>
      </c>
      <c r="C76" s="155"/>
      <c r="D76" s="127"/>
      <c r="E76" s="127"/>
      <c r="F76" s="132"/>
      <c r="G76" s="129"/>
      <c r="H76" s="133"/>
      <c r="I76" s="129"/>
      <c r="J76" s="165"/>
      <c r="K76" s="9"/>
      <c r="L76" s="14"/>
    </row>
    <row r="77" spans="1:12">
      <c r="A77" s="17">
        <f>$A$15+20</f>
        <v>2004</v>
      </c>
      <c r="B77" s="77" t="s">
        <v>27</v>
      </c>
      <c r="C77" s="155"/>
      <c r="D77" s="127"/>
      <c r="E77" s="127"/>
      <c r="F77" s="132"/>
      <c r="G77" s="129"/>
      <c r="H77" s="133"/>
      <c r="I77" s="129"/>
      <c r="J77" s="165"/>
      <c r="K77" s="9"/>
      <c r="L77" s="14"/>
    </row>
    <row r="78" spans="1:12">
      <c r="A78" s="17">
        <f>$A$15+21</f>
        <v>2005</v>
      </c>
      <c r="B78" s="77" t="s">
        <v>25</v>
      </c>
      <c r="C78" s="155"/>
      <c r="D78" s="127"/>
      <c r="E78" s="127"/>
      <c r="F78" s="132"/>
      <c r="G78" s="129"/>
      <c r="H78" s="133"/>
      <c r="I78" s="129"/>
      <c r="J78" s="165"/>
      <c r="K78" s="9"/>
      <c r="L78" s="14"/>
    </row>
    <row r="79" spans="1:12">
      <c r="A79" s="17">
        <f>$A$15+21</f>
        <v>2005</v>
      </c>
      <c r="B79" s="77" t="s">
        <v>26</v>
      </c>
      <c r="C79" s="155"/>
      <c r="D79" s="127"/>
      <c r="E79" s="127"/>
      <c r="F79" s="132"/>
      <c r="G79" s="129"/>
      <c r="H79" s="133"/>
      <c r="I79" s="129"/>
      <c r="J79" s="165"/>
      <c r="K79" s="9"/>
      <c r="L79" s="14"/>
    </row>
    <row r="80" spans="1:12">
      <c r="A80" s="17">
        <f>$A$15+21</f>
        <v>2005</v>
      </c>
      <c r="B80" s="77" t="s">
        <v>27</v>
      </c>
      <c r="C80" s="155"/>
      <c r="D80" s="127"/>
      <c r="E80" s="162"/>
      <c r="F80" s="163"/>
      <c r="G80" s="129"/>
      <c r="H80" s="133"/>
      <c r="I80" s="129"/>
      <c r="J80" s="165"/>
      <c r="K80" s="9"/>
      <c r="L80" s="14"/>
    </row>
    <row r="81" spans="1:12">
      <c r="A81" s="17">
        <f>$A$15+22</f>
        <v>2006</v>
      </c>
      <c r="B81" s="77" t="s">
        <v>25</v>
      </c>
      <c r="C81" s="155"/>
      <c r="D81" s="127"/>
      <c r="E81" s="162"/>
      <c r="F81" s="164"/>
      <c r="G81" s="136"/>
      <c r="H81" s="137"/>
      <c r="I81" s="136"/>
      <c r="J81" s="166"/>
      <c r="K81" s="9"/>
      <c r="L81" s="14"/>
    </row>
    <row r="82" spans="1:12">
      <c r="A82" s="17">
        <f>$A$15+22</f>
        <v>2006</v>
      </c>
      <c r="B82" s="77" t="s">
        <v>26</v>
      </c>
      <c r="C82" s="155"/>
      <c r="D82" s="127"/>
      <c r="E82" s="162"/>
      <c r="F82" s="164"/>
      <c r="G82" s="136"/>
      <c r="H82" s="137"/>
      <c r="I82" s="136"/>
      <c r="J82" s="166"/>
      <c r="K82" s="9"/>
      <c r="L82" s="14"/>
    </row>
    <row r="83" spans="1:12">
      <c r="A83" s="17">
        <f>$A$15+22</f>
        <v>2006</v>
      </c>
      <c r="B83" s="77" t="s">
        <v>27</v>
      </c>
      <c r="C83" s="155"/>
      <c r="D83" s="127"/>
      <c r="E83" s="162"/>
      <c r="F83" s="223"/>
      <c r="G83" s="224"/>
      <c r="H83" s="225"/>
      <c r="I83" s="224"/>
      <c r="J83" s="226"/>
      <c r="K83" s="9"/>
      <c r="L83" s="14"/>
    </row>
    <row r="84" spans="1:12">
      <c r="A84" s="17">
        <f>$A$15+23</f>
        <v>2007</v>
      </c>
      <c r="B84" s="77" t="s">
        <v>25</v>
      </c>
      <c r="C84" s="155"/>
      <c r="D84" s="127"/>
      <c r="E84" s="162"/>
      <c r="F84" s="223"/>
      <c r="G84" s="224"/>
      <c r="H84" s="225"/>
      <c r="I84" s="224"/>
      <c r="J84" s="226"/>
      <c r="K84" s="9"/>
      <c r="L84" s="14"/>
    </row>
    <row r="85" spans="1:12">
      <c r="A85" s="17">
        <f>$A$15+23</f>
        <v>2007</v>
      </c>
      <c r="B85" s="77" t="s">
        <v>26</v>
      </c>
      <c r="C85" s="155"/>
      <c r="D85" s="127"/>
      <c r="E85" s="162"/>
      <c r="F85" s="227"/>
      <c r="G85" s="224"/>
      <c r="H85" s="225"/>
      <c r="I85" s="228"/>
      <c r="J85" s="226"/>
      <c r="K85" s="9"/>
      <c r="L85" s="14"/>
    </row>
    <row r="86" spans="1:12">
      <c r="A86" s="17">
        <f>$A$15+23</f>
        <v>2007</v>
      </c>
      <c r="B86" s="77" t="s">
        <v>27</v>
      </c>
      <c r="C86" s="155"/>
      <c r="D86" s="127"/>
      <c r="E86" s="162"/>
      <c r="F86" s="223"/>
      <c r="G86" s="224"/>
      <c r="H86" s="225"/>
      <c r="I86" s="224"/>
      <c r="J86" s="226"/>
      <c r="K86" s="9"/>
      <c r="L86" s="14"/>
    </row>
    <row r="87" spans="1:12">
      <c r="A87" s="17">
        <f>$A$15+24</f>
        <v>2008</v>
      </c>
      <c r="B87" s="77" t="s">
        <v>25</v>
      </c>
      <c r="C87" s="155"/>
      <c r="D87" s="127"/>
      <c r="E87" s="162"/>
      <c r="F87" s="223"/>
      <c r="G87" s="224"/>
      <c r="H87" s="225"/>
      <c r="I87" s="224"/>
      <c r="J87" s="226"/>
      <c r="K87" s="9"/>
      <c r="L87" s="14"/>
    </row>
    <row r="88" spans="1:12">
      <c r="A88" s="17">
        <f>$A$15+24</f>
        <v>2008</v>
      </c>
      <c r="B88" s="77" t="s">
        <v>26</v>
      </c>
      <c r="C88" s="155"/>
      <c r="D88" s="127"/>
      <c r="E88" s="162"/>
      <c r="F88" s="223"/>
      <c r="G88" s="224"/>
      <c r="H88" s="225"/>
      <c r="I88" s="224"/>
      <c r="J88" s="226"/>
      <c r="K88" s="9"/>
      <c r="L88" s="14"/>
    </row>
    <row r="89" spans="1:12">
      <c r="A89" s="17">
        <f>$A$15+24</f>
        <v>2008</v>
      </c>
      <c r="B89" s="77" t="s">
        <v>27</v>
      </c>
      <c r="C89" s="155"/>
      <c r="D89" s="127"/>
      <c r="E89" s="162"/>
      <c r="F89" s="223"/>
      <c r="G89" s="224"/>
      <c r="H89" s="225"/>
      <c r="I89" s="224"/>
      <c r="J89" s="229"/>
      <c r="K89" s="9"/>
      <c r="L89" s="14"/>
    </row>
    <row r="90" spans="1:12">
      <c r="A90" s="17">
        <f>$A$15+25</f>
        <v>2009</v>
      </c>
      <c r="B90" s="77" t="s">
        <v>25</v>
      </c>
      <c r="C90" s="155"/>
      <c r="D90" s="127"/>
      <c r="E90" s="127"/>
      <c r="F90" s="230"/>
      <c r="G90" s="224"/>
      <c r="H90" s="225"/>
      <c r="I90" s="224"/>
      <c r="J90" s="229"/>
      <c r="K90" s="9"/>
      <c r="L90" s="14"/>
    </row>
    <row r="91" spans="1:12">
      <c r="A91" s="17">
        <f>$A$15+25</f>
        <v>2009</v>
      </c>
      <c r="B91" s="77" t="s">
        <v>26</v>
      </c>
      <c r="C91" s="155"/>
      <c r="D91" s="127"/>
      <c r="E91" s="127"/>
      <c r="F91" s="231"/>
      <c r="G91" s="228"/>
      <c r="H91" s="225"/>
      <c r="I91" s="224"/>
      <c r="J91" s="229"/>
      <c r="K91" s="9"/>
      <c r="L91" s="14"/>
    </row>
    <row r="92" spans="1:12">
      <c r="A92" s="17">
        <f>$A$15+25</f>
        <v>2009</v>
      </c>
      <c r="B92" s="77" t="s">
        <v>27</v>
      </c>
      <c r="C92" s="155"/>
      <c r="D92" s="127"/>
      <c r="E92" s="127"/>
      <c r="F92" s="230"/>
      <c r="G92" s="224"/>
      <c r="H92" s="225"/>
      <c r="I92" s="224"/>
      <c r="J92" s="229"/>
      <c r="K92" s="9"/>
      <c r="L92" s="14"/>
    </row>
    <row r="93" spans="1:12">
      <c r="A93" s="17">
        <f>$A$15+26</f>
        <v>2010</v>
      </c>
      <c r="B93" s="77" t="s">
        <v>25</v>
      </c>
      <c r="C93" s="155"/>
      <c r="D93" s="127"/>
      <c r="E93" s="127"/>
      <c r="F93" s="231"/>
      <c r="G93" s="224"/>
      <c r="H93" s="225"/>
      <c r="I93" s="224"/>
      <c r="J93" s="229"/>
      <c r="K93" s="9"/>
      <c r="L93" s="14"/>
    </row>
    <row r="94" spans="1:12">
      <c r="A94" s="17">
        <f>$A$15+26</f>
        <v>2010</v>
      </c>
      <c r="B94" s="77" t="s">
        <v>26</v>
      </c>
      <c r="C94" s="155"/>
      <c r="D94" s="127"/>
      <c r="E94" s="127"/>
      <c r="F94" s="230"/>
      <c r="G94" s="228"/>
      <c r="H94" s="225"/>
      <c r="I94" s="224"/>
      <c r="J94" s="229"/>
      <c r="K94" s="9"/>
      <c r="L94" s="14"/>
    </row>
    <row r="95" spans="1:12">
      <c r="A95" s="17">
        <f>$A$15+26</f>
        <v>2010</v>
      </c>
      <c r="B95" s="77" t="s">
        <v>27</v>
      </c>
      <c r="C95" s="156"/>
      <c r="D95" s="140"/>
      <c r="E95" s="140"/>
      <c r="F95" s="234"/>
      <c r="G95" s="235"/>
      <c r="H95" s="236"/>
      <c r="I95" s="235"/>
      <c r="J95" s="237"/>
    </row>
    <row r="96" spans="1:12">
      <c r="A96" s="17">
        <f>$A$15+27</f>
        <v>2011</v>
      </c>
      <c r="B96" s="77" t="s">
        <v>25</v>
      </c>
      <c r="C96" s="155"/>
      <c r="D96" s="127"/>
      <c r="E96" s="127"/>
      <c r="F96" s="127"/>
      <c r="G96" s="145"/>
      <c r="H96" s="127"/>
      <c r="I96" s="145"/>
      <c r="J96" s="145"/>
      <c r="K96" s="158"/>
      <c r="L96" s="14"/>
    </row>
    <row r="97" spans="1:12">
      <c r="A97" s="17">
        <f>$A$15+27</f>
        <v>2011</v>
      </c>
      <c r="B97" s="77" t="s">
        <v>26</v>
      </c>
      <c r="C97" s="155"/>
      <c r="D97" s="127"/>
      <c r="E97" s="127"/>
      <c r="F97" s="127"/>
      <c r="G97" s="145"/>
      <c r="H97" s="127"/>
      <c r="I97" s="145"/>
      <c r="J97" s="145"/>
      <c r="K97" s="158"/>
      <c r="L97" s="14"/>
    </row>
    <row r="98" spans="1:12">
      <c r="A98" s="17">
        <f>$A$15+27</f>
        <v>2011</v>
      </c>
      <c r="B98" s="77" t="s">
        <v>27</v>
      </c>
      <c r="C98" s="156"/>
      <c r="D98" s="140"/>
      <c r="E98" s="140"/>
      <c r="F98" s="140"/>
      <c r="G98" s="139"/>
      <c r="H98" s="140"/>
      <c r="I98" s="139"/>
      <c r="J98" s="139"/>
    </row>
    <row r="99" spans="1:12">
      <c r="A99" s="17">
        <f>$A$15+28</f>
        <v>2012</v>
      </c>
      <c r="B99" s="77" t="s">
        <v>25</v>
      </c>
      <c r="C99" s="155"/>
      <c r="D99" s="127"/>
      <c r="E99" s="127"/>
      <c r="F99" s="220"/>
      <c r="G99" s="145"/>
      <c r="H99" s="127"/>
      <c r="I99" s="145"/>
      <c r="J99" s="145"/>
      <c r="K99" s="158"/>
      <c r="L99" s="14"/>
    </row>
    <row r="100" spans="1:12">
      <c r="A100" s="17">
        <f>$A$15+28</f>
        <v>2012</v>
      </c>
      <c r="B100" s="77" t="s">
        <v>26</v>
      </c>
      <c r="C100" s="155"/>
      <c r="D100" s="127"/>
      <c r="E100" s="127"/>
      <c r="F100" s="127"/>
      <c r="G100" s="145"/>
      <c r="H100" s="127"/>
      <c r="I100" s="145"/>
      <c r="J100" s="145"/>
      <c r="K100" s="158"/>
      <c r="L100" s="14"/>
    </row>
    <row r="101" spans="1:12">
      <c r="A101" s="17">
        <f>$A$15+28</f>
        <v>2012</v>
      </c>
      <c r="B101" s="77" t="s">
        <v>27</v>
      </c>
      <c r="C101" s="156"/>
      <c r="D101" s="140"/>
      <c r="E101" s="140"/>
      <c r="F101" s="140"/>
      <c r="G101" s="222"/>
      <c r="H101" s="140"/>
      <c r="I101" s="139"/>
      <c r="J101" s="139"/>
    </row>
    <row r="102" spans="1:12">
      <c r="A102" s="17">
        <v>2013</v>
      </c>
      <c r="B102" s="77" t="s">
        <v>25</v>
      </c>
      <c r="C102" s="155"/>
      <c r="D102" s="127"/>
      <c r="E102" s="127"/>
      <c r="F102" s="220"/>
      <c r="G102" s="145"/>
      <c r="H102" s="127"/>
      <c r="I102" s="145"/>
      <c r="J102" s="145"/>
      <c r="K102" s="219"/>
      <c r="L102" s="14"/>
    </row>
    <row r="103" spans="1:12">
      <c r="A103" s="17">
        <v>2013</v>
      </c>
      <c r="B103" s="77" t="s">
        <v>26</v>
      </c>
      <c r="C103" s="155"/>
      <c r="D103" s="127"/>
      <c r="E103" s="127"/>
      <c r="F103" s="220"/>
      <c r="G103" s="145"/>
      <c r="H103" s="127"/>
      <c r="I103" s="145"/>
      <c r="J103" s="145"/>
      <c r="K103" s="219"/>
      <c r="L103" s="14"/>
    </row>
    <row r="104" spans="1:12">
      <c r="A104" s="17">
        <v>2013</v>
      </c>
      <c r="B104" s="77" t="s">
        <v>27</v>
      </c>
      <c r="C104" s="156"/>
      <c r="D104" s="140"/>
      <c r="E104" s="140"/>
      <c r="F104" s="221"/>
      <c r="G104" s="139"/>
      <c r="H104" s="140"/>
      <c r="I104" s="139"/>
      <c r="J104" s="139"/>
    </row>
    <row r="105" spans="1:12">
      <c r="A105" s="17">
        <v>2014</v>
      </c>
      <c r="B105" s="77" t="s">
        <v>25</v>
      </c>
      <c r="C105" s="155"/>
      <c r="D105" s="127"/>
      <c r="E105" s="127"/>
      <c r="F105" s="220"/>
      <c r="G105" s="145"/>
      <c r="H105" s="127"/>
      <c r="I105" s="145"/>
      <c r="J105" s="145"/>
      <c r="K105" s="232"/>
      <c r="L105" s="14"/>
    </row>
    <row r="106" spans="1:12">
      <c r="A106" s="17">
        <v>2014</v>
      </c>
      <c r="B106" s="77" t="s">
        <v>26</v>
      </c>
      <c r="C106" s="155"/>
      <c r="D106" s="127"/>
      <c r="E106" s="127"/>
      <c r="F106" s="220"/>
      <c r="G106" s="145"/>
      <c r="H106" s="127"/>
      <c r="I106" s="145"/>
      <c r="J106" s="145"/>
      <c r="K106" s="232"/>
      <c r="L106" s="14"/>
    </row>
    <row r="107" spans="1:12">
      <c r="A107" s="17">
        <v>2014</v>
      </c>
      <c r="B107" s="77" t="s">
        <v>27</v>
      </c>
      <c r="C107" s="156"/>
      <c r="D107" s="140"/>
      <c r="E107" s="140"/>
      <c r="F107" s="221"/>
      <c r="G107" s="139"/>
      <c r="H107" s="140"/>
      <c r="I107" s="139"/>
      <c r="J107" s="139"/>
    </row>
    <row r="108" spans="1:12">
      <c r="A108" s="17">
        <v>2015</v>
      </c>
      <c r="B108" s="77" t="s">
        <v>25</v>
      </c>
      <c r="C108" s="155"/>
      <c r="D108" s="127"/>
      <c r="E108" s="127"/>
      <c r="F108" s="220"/>
      <c r="G108" s="145"/>
      <c r="H108" s="127"/>
      <c r="I108" s="145"/>
      <c r="J108" s="145"/>
    </row>
    <row r="109" spans="1:12">
      <c r="A109" s="17">
        <v>2015</v>
      </c>
      <c r="B109" s="77" t="s">
        <v>26</v>
      </c>
      <c r="C109" s="155"/>
      <c r="D109" s="127"/>
      <c r="E109" s="127"/>
      <c r="F109" s="220"/>
      <c r="G109" s="145"/>
      <c r="H109" s="127"/>
      <c r="I109" s="145"/>
      <c r="J109" s="145"/>
    </row>
    <row r="110" spans="1:12">
      <c r="A110" s="17">
        <v>2015</v>
      </c>
      <c r="B110" s="77" t="s">
        <v>27</v>
      </c>
      <c r="C110" s="156"/>
      <c r="D110" s="140"/>
      <c r="E110" s="140"/>
      <c r="F110" s="221"/>
      <c r="G110" s="139"/>
      <c r="H110" s="140"/>
      <c r="I110" s="139"/>
      <c r="J110" s="139"/>
    </row>
    <row r="111" spans="1:12">
      <c r="A111" s="17">
        <v>2016</v>
      </c>
      <c r="B111" s="77" t="s">
        <v>25</v>
      </c>
      <c r="C111" s="155"/>
      <c r="D111" s="127"/>
      <c r="E111" s="127"/>
      <c r="F111" s="220"/>
      <c r="G111" s="145"/>
      <c r="H111" s="127"/>
      <c r="I111" s="145"/>
      <c r="J111" s="145"/>
    </row>
    <row r="112" spans="1:12">
      <c r="A112" s="17">
        <v>2016</v>
      </c>
      <c r="B112" s="77" t="s">
        <v>26</v>
      </c>
      <c r="C112" s="155"/>
      <c r="D112" s="127"/>
      <c r="E112" s="127"/>
      <c r="F112" s="220"/>
      <c r="G112" s="145"/>
      <c r="H112" s="127"/>
      <c r="I112" s="145"/>
      <c r="J112" s="145"/>
    </row>
    <row r="113" spans="1:10">
      <c r="A113" s="17">
        <v>2016</v>
      </c>
      <c r="B113" s="77" t="s">
        <v>27</v>
      </c>
      <c r="C113" s="156"/>
      <c r="D113" s="140"/>
      <c r="E113" s="140"/>
      <c r="F113" s="221"/>
      <c r="G113" s="139"/>
      <c r="H113" s="140"/>
      <c r="I113" s="139"/>
      <c r="J113" s="139"/>
    </row>
  </sheetData>
  <sheetProtection password="D9C1" sheet="1" objects="1" scenarios="1" selectLockedCells="1"/>
  <mergeCells count="7">
    <mergeCell ref="B10:J10"/>
    <mergeCell ref="B11:J11"/>
    <mergeCell ref="A3:J3"/>
    <mergeCell ref="B6:J6"/>
    <mergeCell ref="B7:J7"/>
    <mergeCell ref="B8:J8"/>
    <mergeCell ref="B9:J9"/>
  </mergeCells>
  <phoneticPr fontId="17" type="noConversion"/>
  <pageMargins left="0.70866141732283472" right="0.70866141732283472" top="0.78740157480314965" bottom="0.78740157480314965" header="0.31496062992125984" footer="0.31496062992125984"/>
  <pageSetup paperSize="9" scale="96" fitToHeight="45" orientation="landscape" r:id="rId1"/>
  <headerFooter>
    <oddHeader xml:space="preserve">&amp;C&amp;"Arial,Fett"&amp;14Protokoll der Lieferung für die einheitlichen Statsitiken der UVG-Versicherer   &amp;"Futura Light BT,Standard"&amp;10  </oddHeader>
    <oddFooter>&amp;LBedag Informatik AG&amp;C&amp;D/mgu&amp;RSeite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0"/>
  <sheetViews>
    <sheetView view="pageLayout" zoomScaleNormal="100" workbookViewId="0">
      <selection activeCell="D34" sqref="D34"/>
    </sheetView>
  </sheetViews>
  <sheetFormatPr baseColWidth="10" defaultColWidth="11.44140625" defaultRowHeight="13.2"/>
  <cols>
    <col min="1" max="1" width="8.88671875" style="21" customWidth="1"/>
    <col min="2" max="2" width="10.44140625" style="69" customWidth="1"/>
    <col min="3" max="3" width="18" customWidth="1"/>
    <col min="4" max="4" width="15" style="152" customWidth="1"/>
    <col min="5" max="5" width="15" style="59" customWidth="1"/>
    <col min="6" max="6" width="15" customWidth="1"/>
    <col min="7" max="7" width="15" style="59" customWidth="1"/>
  </cols>
  <sheetData>
    <row r="1" spans="1:10" s="2" customFormat="1" ht="12.75" customHeight="1">
      <c r="A1" s="6"/>
      <c r="B1" s="4"/>
      <c r="D1" s="148"/>
      <c r="E1" s="49"/>
      <c r="G1" s="49"/>
    </row>
    <row r="2" spans="1:10" s="2" customFormat="1" ht="12.75" customHeight="1">
      <c r="A2" s="6"/>
      <c r="B2" s="4"/>
      <c r="D2" s="148"/>
      <c r="E2" s="49"/>
      <c r="G2" s="49"/>
    </row>
    <row r="3" spans="1:10" s="2" customFormat="1" ht="17.399999999999999">
      <c r="A3" s="253" t="s">
        <v>41</v>
      </c>
      <c r="B3" s="253"/>
      <c r="C3" s="253"/>
      <c r="D3" s="253"/>
      <c r="E3" s="253"/>
      <c r="F3" s="253"/>
      <c r="G3" s="253"/>
      <c r="H3" s="24"/>
      <c r="I3" s="24"/>
      <c r="J3" s="24"/>
    </row>
    <row r="4" spans="1:10" s="27" customFormat="1" ht="12.75" customHeight="1">
      <c r="A4" s="25"/>
      <c r="B4" s="167"/>
      <c r="C4" s="167"/>
      <c r="D4" s="149"/>
      <c r="E4" s="57"/>
      <c r="F4" s="167"/>
      <c r="G4" s="57"/>
      <c r="H4" s="167"/>
      <c r="I4" s="167"/>
      <c r="J4" s="167"/>
    </row>
    <row r="5" spans="1:10" s="27" customFormat="1" ht="12.75" customHeight="1">
      <c r="A5" s="62" t="s">
        <v>74</v>
      </c>
      <c r="B5" s="56"/>
      <c r="C5" s="62"/>
      <c r="D5" s="150"/>
      <c r="E5" s="62"/>
      <c r="F5" s="62"/>
      <c r="G5" s="62"/>
      <c r="H5" s="167"/>
      <c r="I5" s="167"/>
      <c r="J5" s="167"/>
    </row>
    <row r="6" spans="1:10" s="67" customFormat="1" ht="53.25" customHeight="1">
      <c r="A6" s="68" t="s">
        <v>67</v>
      </c>
      <c r="B6" s="250" t="s">
        <v>91</v>
      </c>
      <c r="C6" s="250"/>
      <c r="D6" s="250"/>
      <c r="E6" s="250"/>
      <c r="F6" s="250"/>
      <c r="G6" s="250"/>
      <c r="H6" s="66"/>
      <c r="I6" s="66"/>
      <c r="J6" s="66"/>
    </row>
    <row r="7" spans="1:10" s="65" customFormat="1" ht="12.75" customHeight="1">
      <c r="A7" s="68" t="s">
        <v>68</v>
      </c>
      <c r="B7" s="260" t="s">
        <v>82</v>
      </c>
      <c r="C7" s="260"/>
      <c r="D7" s="260"/>
      <c r="E7" s="260"/>
      <c r="F7" s="260"/>
      <c r="G7" s="260"/>
      <c r="H7" s="64"/>
      <c r="I7" s="64"/>
      <c r="J7" s="64"/>
    </row>
    <row r="8" spans="1:10" s="65" customFormat="1" ht="29.25" customHeight="1">
      <c r="A8" s="82" t="s">
        <v>69</v>
      </c>
      <c r="B8" s="250" t="s">
        <v>92</v>
      </c>
      <c r="C8" s="250"/>
      <c r="D8" s="250"/>
      <c r="E8" s="250"/>
      <c r="F8" s="250"/>
      <c r="G8" s="250"/>
      <c r="H8" s="64"/>
      <c r="I8" s="64"/>
      <c r="J8" s="64"/>
    </row>
    <row r="9" spans="1:10" s="65" customFormat="1" ht="29.25" customHeight="1">
      <c r="A9" s="82" t="s">
        <v>72</v>
      </c>
      <c r="B9" s="250" t="s">
        <v>93</v>
      </c>
      <c r="C9" s="250"/>
      <c r="D9" s="250"/>
      <c r="E9" s="250"/>
      <c r="F9" s="250"/>
      <c r="G9" s="250"/>
      <c r="H9" s="64"/>
      <c r="I9" s="64"/>
      <c r="J9" s="64"/>
    </row>
    <row r="10" spans="1:10" s="65" customFormat="1" ht="39.75" customHeight="1">
      <c r="A10" s="82" t="s">
        <v>73</v>
      </c>
      <c r="B10" s="250" t="s">
        <v>96</v>
      </c>
      <c r="C10" s="250"/>
      <c r="D10" s="250"/>
      <c r="E10" s="250"/>
      <c r="F10" s="250"/>
      <c r="G10" s="250"/>
      <c r="H10" s="64"/>
      <c r="I10" s="64"/>
      <c r="J10" s="64"/>
    </row>
    <row r="11" spans="1:10" s="65" customFormat="1" ht="12.75" customHeight="1">
      <c r="A11" s="73" t="s">
        <v>83</v>
      </c>
      <c r="B11" s="251" t="s">
        <v>71</v>
      </c>
      <c r="C11" s="251"/>
      <c r="D11" s="251"/>
      <c r="E11" s="251"/>
      <c r="F11" s="251"/>
      <c r="G11" s="251"/>
      <c r="H11" s="64"/>
      <c r="I11" s="64"/>
      <c r="J11" s="64"/>
    </row>
    <row r="12" spans="1:10" s="65" customFormat="1" ht="12.75" customHeight="1">
      <c r="B12" s="71"/>
      <c r="C12" s="71"/>
      <c r="D12" s="151"/>
      <c r="E12" s="71"/>
      <c r="F12" s="71"/>
      <c r="G12" s="71"/>
      <c r="H12" s="71"/>
      <c r="I12" s="71"/>
      <c r="J12" s="64"/>
    </row>
    <row r="13" spans="1:10" s="65" customFormat="1">
      <c r="A13" s="63"/>
      <c r="B13" s="68"/>
      <c r="C13" s="168"/>
      <c r="D13" s="146"/>
      <c r="E13" s="168"/>
      <c r="F13" s="168"/>
      <c r="G13" s="168"/>
      <c r="H13" s="64"/>
      <c r="I13" s="64"/>
      <c r="J13" s="64"/>
    </row>
    <row r="14" spans="1:10" ht="30.75" customHeight="1">
      <c r="A14" s="22" t="s">
        <v>95</v>
      </c>
      <c r="B14" s="23" t="s">
        <v>17</v>
      </c>
      <c r="C14" s="23" t="s">
        <v>40</v>
      </c>
      <c r="D14" s="147" t="s">
        <v>47</v>
      </c>
      <c r="E14" s="58" t="s">
        <v>102</v>
      </c>
      <c r="F14" s="22" t="s">
        <v>32</v>
      </c>
      <c r="G14" s="60" t="s">
        <v>33</v>
      </c>
    </row>
    <row r="15" spans="1:10">
      <c r="A15" s="76">
        <v>1984</v>
      </c>
      <c r="B15" s="75" t="s">
        <v>25</v>
      </c>
      <c r="C15" s="61" t="s">
        <v>34</v>
      </c>
      <c r="D15" s="170"/>
      <c r="E15" s="171"/>
      <c r="F15" s="172"/>
      <c r="G15" s="173"/>
    </row>
    <row r="16" spans="1:10">
      <c r="A16" s="76">
        <v>1984</v>
      </c>
      <c r="B16" s="75" t="s">
        <v>25</v>
      </c>
      <c r="C16" s="61" t="s">
        <v>35</v>
      </c>
      <c r="D16" s="170"/>
      <c r="E16" s="171"/>
      <c r="F16" s="172"/>
      <c r="G16" s="173"/>
    </row>
    <row r="17" spans="1:7">
      <c r="A17" s="76">
        <v>1984</v>
      </c>
      <c r="B17" s="75" t="s">
        <v>25</v>
      </c>
      <c r="C17" s="61" t="s">
        <v>36</v>
      </c>
      <c r="D17" s="170"/>
      <c r="E17" s="171"/>
      <c r="F17" s="172"/>
      <c r="G17" s="173"/>
    </row>
    <row r="18" spans="1:7">
      <c r="A18" s="76">
        <v>1984</v>
      </c>
      <c r="B18" s="75" t="s">
        <v>25</v>
      </c>
      <c r="C18" s="61" t="s">
        <v>37</v>
      </c>
      <c r="D18" s="170"/>
      <c r="E18" s="171"/>
      <c r="F18" s="172"/>
      <c r="G18" s="173"/>
    </row>
    <row r="19" spans="1:7">
      <c r="A19" s="76">
        <v>1984</v>
      </c>
      <c r="B19" s="75" t="s">
        <v>25</v>
      </c>
      <c r="C19" s="61" t="s">
        <v>38</v>
      </c>
      <c r="D19" s="170"/>
      <c r="E19" s="171"/>
      <c r="F19" s="172"/>
      <c r="G19" s="173"/>
    </row>
    <row r="20" spans="1:7">
      <c r="A20" s="76">
        <v>1984</v>
      </c>
      <c r="B20" s="75" t="s">
        <v>25</v>
      </c>
      <c r="C20" s="61" t="s">
        <v>39</v>
      </c>
      <c r="D20" s="170"/>
      <c r="E20" s="171"/>
      <c r="F20" s="172"/>
      <c r="G20" s="173"/>
    </row>
    <row r="21" spans="1:7">
      <c r="A21" s="76">
        <v>1985</v>
      </c>
      <c r="B21" s="75" t="s">
        <v>25</v>
      </c>
      <c r="C21" s="61" t="s">
        <v>34</v>
      </c>
      <c r="D21" s="170"/>
      <c r="E21" s="171"/>
      <c r="F21" s="172"/>
      <c r="G21" s="173"/>
    </row>
    <row r="22" spans="1:7">
      <c r="A22" s="76">
        <v>1985</v>
      </c>
      <c r="B22" s="75" t="s">
        <v>25</v>
      </c>
      <c r="C22" s="61" t="s">
        <v>35</v>
      </c>
      <c r="D22" s="170"/>
      <c r="E22" s="171"/>
      <c r="F22" s="172"/>
      <c r="G22" s="173"/>
    </row>
    <row r="23" spans="1:7">
      <c r="A23" s="76">
        <v>1985</v>
      </c>
      <c r="B23" s="75" t="s">
        <v>25</v>
      </c>
      <c r="C23" s="61" t="s">
        <v>36</v>
      </c>
      <c r="D23" s="170"/>
      <c r="E23" s="171"/>
      <c r="F23" s="172"/>
      <c r="G23" s="173"/>
    </row>
    <row r="24" spans="1:7">
      <c r="A24" s="76">
        <v>1985</v>
      </c>
      <c r="B24" s="75" t="s">
        <v>25</v>
      </c>
      <c r="C24" s="61" t="s">
        <v>37</v>
      </c>
      <c r="D24" s="170"/>
      <c r="E24" s="171"/>
      <c r="F24" s="172"/>
      <c r="G24" s="173"/>
    </row>
    <row r="25" spans="1:7">
      <c r="A25" s="76">
        <v>1985</v>
      </c>
      <c r="B25" s="75" t="s">
        <v>25</v>
      </c>
      <c r="C25" s="61" t="s">
        <v>38</v>
      </c>
      <c r="D25" s="170"/>
      <c r="E25" s="171"/>
      <c r="F25" s="172"/>
      <c r="G25" s="173"/>
    </row>
    <row r="26" spans="1:7">
      <c r="A26" s="76">
        <v>1985</v>
      </c>
      <c r="B26" s="75" t="s">
        <v>25</v>
      </c>
      <c r="C26" s="61" t="s">
        <v>39</v>
      </c>
      <c r="D26" s="170"/>
      <c r="E26" s="171"/>
      <c r="F26" s="172"/>
      <c r="G26" s="173"/>
    </row>
    <row r="27" spans="1:7">
      <c r="A27" s="76">
        <v>1986</v>
      </c>
      <c r="B27" s="75" t="s">
        <v>25</v>
      </c>
      <c r="C27" s="61" t="s">
        <v>34</v>
      </c>
      <c r="D27" s="170"/>
      <c r="E27" s="171"/>
      <c r="F27" s="172"/>
      <c r="G27" s="173"/>
    </row>
    <row r="28" spans="1:7">
      <c r="A28" s="76">
        <v>1986</v>
      </c>
      <c r="B28" s="75" t="s">
        <v>25</v>
      </c>
      <c r="C28" s="61" t="s">
        <v>35</v>
      </c>
      <c r="D28" s="170"/>
      <c r="E28" s="171"/>
      <c r="F28" s="172"/>
      <c r="G28" s="173"/>
    </row>
    <row r="29" spans="1:7">
      <c r="A29" s="76">
        <v>1986</v>
      </c>
      <c r="B29" s="75" t="s">
        <v>25</v>
      </c>
      <c r="C29" s="61" t="s">
        <v>36</v>
      </c>
      <c r="D29" s="170"/>
      <c r="E29" s="171"/>
      <c r="F29" s="172"/>
      <c r="G29" s="173"/>
    </row>
    <row r="30" spans="1:7">
      <c r="A30" s="76">
        <v>1986</v>
      </c>
      <c r="B30" s="75" t="s">
        <v>25</v>
      </c>
      <c r="C30" s="61" t="s">
        <v>37</v>
      </c>
      <c r="D30" s="170"/>
      <c r="E30" s="171"/>
      <c r="F30" s="172"/>
      <c r="G30" s="173"/>
    </row>
    <row r="31" spans="1:7">
      <c r="A31" s="76">
        <v>1986</v>
      </c>
      <c r="B31" s="75" t="s">
        <v>25</v>
      </c>
      <c r="C31" s="61" t="s">
        <v>38</v>
      </c>
      <c r="D31" s="170"/>
      <c r="E31" s="171"/>
      <c r="F31" s="172"/>
      <c r="G31" s="173"/>
    </row>
    <row r="32" spans="1:7">
      <c r="A32" s="76">
        <v>1986</v>
      </c>
      <c r="B32" s="75" t="s">
        <v>25</v>
      </c>
      <c r="C32" s="61" t="s">
        <v>39</v>
      </c>
      <c r="D32" s="170"/>
      <c r="E32" s="171"/>
      <c r="F32" s="172"/>
      <c r="G32" s="173"/>
    </row>
    <row r="33" spans="1:7">
      <c r="A33" s="76">
        <v>1987</v>
      </c>
      <c r="B33" s="75" t="s">
        <v>25</v>
      </c>
      <c r="C33" s="61" t="s">
        <v>34</v>
      </c>
      <c r="D33" s="170"/>
      <c r="E33" s="171"/>
      <c r="F33" s="172"/>
      <c r="G33" s="173"/>
    </row>
    <row r="34" spans="1:7">
      <c r="A34" s="76">
        <v>1987</v>
      </c>
      <c r="B34" s="75" t="s">
        <v>25</v>
      </c>
      <c r="C34" s="61" t="s">
        <v>35</v>
      </c>
      <c r="D34" s="170"/>
      <c r="E34" s="171"/>
      <c r="F34" s="172"/>
      <c r="G34" s="173"/>
    </row>
    <row r="35" spans="1:7">
      <c r="A35" s="76">
        <v>1987</v>
      </c>
      <c r="B35" s="75" t="s">
        <v>25</v>
      </c>
      <c r="C35" s="61" t="s">
        <v>36</v>
      </c>
      <c r="D35" s="170"/>
      <c r="E35" s="171"/>
      <c r="F35" s="172"/>
      <c r="G35" s="173"/>
    </row>
    <row r="36" spans="1:7">
      <c r="A36" s="76">
        <v>1987</v>
      </c>
      <c r="B36" s="75" t="s">
        <v>25</v>
      </c>
      <c r="C36" s="61" t="s">
        <v>37</v>
      </c>
      <c r="D36" s="170"/>
      <c r="E36" s="171"/>
      <c r="F36" s="172"/>
      <c r="G36" s="173"/>
    </row>
    <row r="37" spans="1:7">
      <c r="A37" s="76">
        <v>1987</v>
      </c>
      <c r="B37" s="75" t="s">
        <v>25</v>
      </c>
      <c r="C37" s="61" t="s">
        <v>38</v>
      </c>
      <c r="D37" s="170"/>
      <c r="E37" s="171"/>
      <c r="F37" s="172"/>
      <c r="G37" s="173"/>
    </row>
    <row r="38" spans="1:7">
      <c r="A38" s="76">
        <v>1987</v>
      </c>
      <c r="B38" s="75" t="s">
        <v>25</v>
      </c>
      <c r="C38" s="61" t="s">
        <v>39</v>
      </c>
      <c r="D38" s="170"/>
      <c r="E38" s="171"/>
      <c r="F38" s="172"/>
      <c r="G38" s="173"/>
    </row>
    <row r="39" spans="1:7">
      <c r="A39" s="76">
        <v>1988</v>
      </c>
      <c r="B39" s="75" t="s">
        <v>25</v>
      </c>
      <c r="C39" s="61" t="s">
        <v>34</v>
      </c>
      <c r="D39" s="170"/>
      <c r="E39" s="171"/>
      <c r="F39" s="172"/>
      <c r="G39" s="173"/>
    </row>
    <row r="40" spans="1:7">
      <c r="A40" s="76">
        <v>1988</v>
      </c>
      <c r="B40" s="75" t="s">
        <v>25</v>
      </c>
      <c r="C40" s="61" t="s">
        <v>35</v>
      </c>
      <c r="D40" s="170"/>
      <c r="E40" s="171"/>
      <c r="F40" s="172"/>
      <c r="G40" s="173"/>
    </row>
    <row r="41" spans="1:7">
      <c r="A41" s="76">
        <v>1988</v>
      </c>
      <c r="B41" s="75" t="s">
        <v>25</v>
      </c>
      <c r="C41" s="61" t="s">
        <v>36</v>
      </c>
      <c r="D41" s="170"/>
      <c r="E41" s="171"/>
      <c r="F41" s="172"/>
      <c r="G41" s="173"/>
    </row>
    <row r="42" spans="1:7">
      <c r="A42" s="76">
        <v>1988</v>
      </c>
      <c r="B42" s="75" t="s">
        <v>25</v>
      </c>
      <c r="C42" s="61" t="s">
        <v>37</v>
      </c>
      <c r="D42" s="170"/>
      <c r="E42" s="171"/>
      <c r="F42" s="172"/>
      <c r="G42" s="173"/>
    </row>
    <row r="43" spans="1:7">
      <c r="A43" s="76">
        <v>1988</v>
      </c>
      <c r="B43" s="75" t="s">
        <v>25</v>
      </c>
      <c r="C43" s="61" t="s">
        <v>38</v>
      </c>
      <c r="D43" s="170"/>
      <c r="E43" s="171"/>
      <c r="F43" s="172"/>
      <c r="G43" s="173"/>
    </row>
    <row r="44" spans="1:7">
      <c r="A44" s="76">
        <v>1988</v>
      </c>
      <c r="B44" s="75" t="s">
        <v>25</v>
      </c>
      <c r="C44" s="61" t="s">
        <v>39</v>
      </c>
      <c r="D44" s="170"/>
      <c r="E44" s="171"/>
      <c r="F44" s="172"/>
      <c r="G44" s="173"/>
    </row>
    <row r="45" spans="1:7">
      <c r="A45" s="76">
        <v>1989</v>
      </c>
      <c r="B45" s="75" t="s">
        <v>25</v>
      </c>
      <c r="C45" s="61" t="s">
        <v>34</v>
      </c>
      <c r="D45" s="170"/>
      <c r="E45" s="171"/>
      <c r="F45" s="172"/>
      <c r="G45" s="173"/>
    </row>
    <row r="46" spans="1:7">
      <c r="A46" s="76">
        <v>1989</v>
      </c>
      <c r="B46" s="75" t="s">
        <v>25</v>
      </c>
      <c r="C46" s="61" t="s">
        <v>35</v>
      </c>
      <c r="D46" s="170"/>
      <c r="E46" s="171"/>
      <c r="F46" s="172"/>
      <c r="G46" s="173"/>
    </row>
    <row r="47" spans="1:7">
      <c r="A47" s="76">
        <v>1989</v>
      </c>
      <c r="B47" s="75" t="s">
        <v>25</v>
      </c>
      <c r="C47" s="61" t="s">
        <v>36</v>
      </c>
      <c r="D47" s="170"/>
      <c r="E47" s="171"/>
      <c r="F47" s="172"/>
      <c r="G47" s="173"/>
    </row>
    <row r="48" spans="1:7">
      <c r="A48" s="76">
        <v>1989</v>
      </c>
      <c r="B48" s="75" t="s">
        <v>25</v>
      </c>
      <c r="C48" s="61" t="s">
        <v>37</v>
      </c>
      <c r="D48" s="170"/>
      <c r="E48" s="171"/>
      <c r="F48" s="172"/>
      <c r="G48" s="173"/>
    </row>
    <row r="49" spans="1:7">
      <c r="A49" s="76">
        <v>1989</v>
      </c>
      <c r="B49" s="75" t="s">
        <v>25</v>
      </c>
      <c r="C49" s="61" t="s">
        <v>38</v>
      </c>
      <c r="D49" s="170"/>
      <c r="E49" s="171"/>
      <c r="F49" s="172"/>
      <c r="G49" s="173"/>
    </row>
    <row r="50" spans="1:7">
      <c r="A50" s="76">
        <v>1989</v>
      </c>
      <c r="B50" s="75" t="s">
        <v>25</v>
      </c>
      <c r="C50" s="61" t="s">
        <v>39</v>
      </c>
      <c r="D50" s="170"/>
      <c r="E50" s="171"/>
      <c r="F50" s="172"/>
      <c r="G50" s="173"/>
    </row>
    <row r="51" spans="1:7">
      <c r="A51" s="76">
        <v>1990</v>
      </c>
      <c r="B51" s="75" t="s">
        <v>25</v>
      </c>
      <c r="C51" s="61" t="s">
        <v>34</v>
      </c>
      <c r="D51" s="170"/>
      <c r="E51" s="171"/>
      <c r="F51" s="172"/>
      <c r="G51" s="173"/>
    </row>
    <row r="52" spans="1:7">
      <c r="A52" s="76">
        <v>1990</v>
      </c>
      <c r="B52" s="75" t="s">
        <v>25</v>
      </c>
      <c r="C52" s="61" t="s">
        <v>35</v>
      </c>
      <c r="D52" s="170"/>
      <c r="E52" s="171"/>
      <c r="F52" s="172"/>
      <c r="G52" s="173"/>
    </row>
    <row r="53" spans="1:7">
      <c r="A53" s="76">
        <v>1990</v>
      </c>
      <c r="B53" s="75" t="s">
        <v>25</v>
      </c>
      <c r="C53" s="61" t="s">
        <v>36</v>
      </c>
      <c r="D53" s="170"/>
      <c r="E53" s="171"/>
      <c r="F53" s="172"/>
      <c r="G53" s="173"/>
    </row>
    <row r="54" spans="1:7">
      <c r="A54" s="76">
        <v>1990</v>
      </c>
      <c r="B54" s="75" t="s">
        <v>25</v>
      </c>
      <c r="C54" s="61" t="s">
        <v>37</v>
      </c>
      <c r="D54" s="170"/>
      <c r="E54" s="171"/>
      <c r="F54" s="172"/>
      <c r="G54" s="173"/>
    </row>
    <row r="55" spans="1:7">
      <c r="A55" s="76">
        <v>1990</v>
      </c>
      <c r="B55" s="75" t="s">
        <v>25</v>
      </c>
      <c r="C55" s="61" t="s">
        <v>38</v>
      </c>
      <c r="D55" s="170"/>
      <c r="E55" s="171"/>
      <c r="F55" s="172"/>
      <c r="G55" s="173"/>
    </row>
    <row r="56" spans="1:7">
      <c r="A56" s="76">
        <v>1990</v>
      </c>
      <c r="B56" s="75" t="s">
        <v>25</v>
      </c>
      <c r="C56" s="61" t="s">
        <v>39</v>
      </c>
      <c r="D56" s="170"/>
      <c r="E56" s="171"/>
      <c r="F56" s="172"/>
      <c r="G56" s="173"/>
    </row>
    <row r="57" spans="1:7">
      <c r="A57" s="76">
        <v>1991</v>
      </c>
      <c r="B57" s="75" t="s">
        <v>25</v>
      </c>
      <c r="C57" s="61" t="s">
        <v>34</v>
      </c>
      <c r="D57" s="170"/>
      <c r="E57" s="171"/>
      <c r="F57" s="172"/>
      <c r="G57" s="173"/>
    </row>
    <row r="58" spans="1:7">
      <c r="A58" s="76">
        <v>1991</v>
      </c>
      <c r="B58" s="75" t="s">
        <v>25</v>
      </c>
      <c r="C58" s="61" t="s">
        <v>35</v>
      </c>
      <c r="D58" s="170"/>
      <c r="E58" s="171"/>
      <c r="F58" s="172"/>
      <c r="G58" s="173"/>
    </row>
    <row r="59" spans="1:7">
      <c r="A59" s="76">
        <v>1991</v>
      </c>
      <c r="B59" s="75" t="s">
        <v>25</v>
      </c>
      <c r="C59" s="61" t="s">
        <v>36</v>
      </c>
      <c r="D59" s="170"/>
      <c r="E59" s="171"/>
      <c r="F59" s="172"/>
      <c r="G59" s="173"/>
    </row>
    <row r="60" spans="1:7">
      <c r="A60" s="76">
        <v>1991</v>
      </c>
      <c r="B60" s="75" t="s">
        <v>25</v>
      </c>
      <c r="C60" s="61" t="s">
        <v>37</v>
      </c>
      <c r="D60" s="170"/>
      <c r="E60" s="171"/>
      <c r="F60" s="172"/>
      <c r="G60" s="173"/>
    </row>
    <row r="61" spans="1:7">
      <c r="A61" s="76">
        <v>1991</v>
      </c>
      <c r="B61" s="75" t="s">
        <v>25</v>
      </c>
      <c r="C61" s="61" t="s">
        <v>38</v>
      </c>
      <c r="D61" s="170"/>
      <c r="E61" s="171"/>
      <c r="F61" s="172"/>
      <c r="G61" s="173"/>
    </row>
    <row r="62" spans="1:7">
      <c r="A62" s="76">
        <v>1991</v>
      </c>
      <c r="B62" s="75" t="s">
        <v>25</v>
      </c>
      <c r="C62" s="61" t="s">
        <v>39</v>
      </c>
      <c r="D62" s="170"/>
      <c r="E62" s="171"/>
      <c r="F62" s="172"/>
      <c r="G62" s="173"/>
    </row>
    <row r="63" spans="1:7">
      <c r="A63" s="76">
        <v>1992</v>
      </c>
      <c r="B63" s="75" t="s">
        <v>25</v>
      </c>
      <c r="C63" s="61" t="s">
        <v>34</v>
      </c>
      <c r="D63" s="170"/>
      <c r="E63" s="171"/>
      <c r="F63" s="172"/>
      <c r="G63" s="173"/>
    </row>
    <row r="64" spans="1:7">
      <c r="A64" s="76">
        <v>1992</v>
      </c>
      <c r="B64" s="75" t="s">
        <v>25</v>
      </c>
      <c r="C64" s="61" t="s">
        <v>35</v>
      </c>
      <c r="D64" s="170"/>
      <c r="E64" s="171"/>
      <c r="F64" s="172"/>
      <c r="G64" s="173"/>
    </row>
    <row r="65" spans="1:7">
      <c r="A65" s="76">
        <v>1992</v>
      </c>
      <c r="B65" s="75" t="s">
        <v>25</v>
      </c>
      <c r="C65" s="61" t="s">
        <v>36</v>
      </c>
      <c r="D65" s="170"/>
      <c r="E65" s="171"/>
      <c r="F65" s="172"/>
      <c r="G65" s="173"/>
    </row>
    <row r="66" spans="1:7">
      <c r="A66" s="76">
        <v>1992</v>
      </c>
      <c r="B66" s="75" t="s">
        <v>25</v>
      </c>
      <c r="C66" s="61" t="s">
        <v>37</v>
      </c>
      <c r="D66" s="170"/>
      <c r="E66" s="171"/>
      <c r="F66" s="172"/>
      <c r="G66" s="173"/>
    </row>
    <row r="67" spans="1:7">
      <c r="A67" s="76">
        <v>1992</v>
      </c>
      <c r="B67" s="75" t="s">
        <v>25</v>
      </c>
      <c r="C67" s="61" t="s">
        <v>38</v>
      </c>
      <c r="D67" s="170"/>
      <c r="E67" s="171"/>
      <c r="F67" s="172"/>
      <c r="G67" s="173"/>
    </row>
    <row r="68" spans="1:7">
      <c r="A68" s="76">
        <v>1992</v>
      </c>
      <c r="B68" s="75" t="s">
        <v>25</v>
      </c>
      <c r="C68" s="61" t="s">
        <v>39</v>
      </c>
      <c r="D68" s="170"/>
      <c r="E68" s="171"/>
      <c r="F68" s="172"/>
      <c r="G68" s="173"/>
    </row>
    <row r="69" spans="1:7">
      <c r="A69" s="76">
        <v>1993</v>
      </c>
      <c r="B69" s="75" t="s">
        <v>25</v>
      </c>
      <c r="C69" s="61" t="s">
        <v>34</v>
      </c>
      <c r="D69" s="170"/>
      <c r="E69" s="171"/>
      <c r="F69" s="172"/>
      <c r="G69" s="173"/>
    </row>
    <row r="70" spans="1:7">
      <c r="A70" s="76">
        <v>1993</v>
      </c>
      <c r="B70" s="75" t="s">
        <v>25</v>
      </c>
      <c r="C70" s="61" t="s">
        <v>35</v>
      </c>
      <c r="D70" s="170"/>
      <c r="E70" s="171"/>
      <c r="F70" s="172"/>
      <c r="G70" s="173"/>
    </row>
    <row r="71" spans="1:7">
      <c r="A71" s="76">
        <v>1993</v>
      </c>
      <c r="B71" s="75" t="s">
        <v>25</v>
      </c>
      <c r="C71" s="61" t="s">
        <v>36</v>
      </c>
      <c r="D71" s="170"/>
      <c r="E71" s="171"/>
      <c r="F71" s="172"/>
      <c r="G71" s="173"/>
    </row>
    <row r="72" spans="1:7">
      <c r="A72" s="76">
        <v>1993</v>
      </c>
      <c r="B72" s="75" t="s">
        <v>25</v>
      </c>
      <c r="C72" s="61" t="s">
        <v>37</v>
      </c>
      <c r="D72" s="170"/>
      <c r="E72" s="171"/>
      <c r="F72" s="172"/>
      <c r="G72" s="173"/>
    </row>
    <row r="73" spans="1:7">
      <c r="A73" s="76">
        <v>1993</v>
      </c>
      <c r="B73" s="75" t="s">
        <v>25</v>
      </c>
      <c r="C73" s="61" t="s">
        <v>38</v>
      </c>
      <c r="D73" s="170"/>
      <c r="E73" s="171"/>
      <c r="F73" s="172"/>
      <c r="G73" s="173"/>
    </row>
    <row r="74" spans="1:7">
      <c r="A74" s="76">
        <v>1993</v>
      </c>
      <c r="B74" s="75" t="s">
        <v>25</v>
      </c>
      <c r="C74" s="61" t="s">
        <v>39</v>
      </c>
      <c r="D74" s="170"/>
      <c r="E74" s="171"/>
      <c r="F74" s="172"/>
      <c r="G74" s="173"/>
    </row>
    <row r="75" spans="1:7">
      <c r="A75" s="76">
        <v>1994</v>
      </c>
      <c r="B75" s="75" t="s">
        <v>25</v>
      </c>
      <c r="C75" s="61" t="s">
        <v>34</v>
      </c>
      <c r="D75" s="170"/>
      <c r="E75" s="171"/>
      <c r="F75" s="172"/>
      <c r="G75" s="173"/>
    </row>
    <row r="76" spans="1:7">
      <c r="A76" s="76">
        <v>1994</v>
      </c>
      <c r="B76" s="75" t="s">
        <v>25</v>
      </c>
      <c r="C76" s="61" t="s">
        <v>35</v>
      </c>
      <c r="D76" s="170"/>
      <c r="E76" s="171"/>
      <c r="F76" s="172"/>
      <c r="G76" s="173"/>
    </row>
    <row r="77" spans="1:7">
      <c r="A77" s="76">
        <v>1994</v>
      </c>
      <c r="B77" s="75" t="s">
        <v>25</v>
      </c>
      <c r="C77" s="61" t="s">
        <v>36</v>
      </c>
      <c r="D77" s="170"/>
      <c r="E77" s="171"/>
      <c r="F77" s="172"/>
      <c r="G77" s="173"/>
    </row>
    <row r="78" spans="1:7">
      <c r="A78" s="76">
        <v>1994</v>
      </c>
      <c r="B78" s="75" t="s">
        <v>25</v>
      </c>
      <c r="C78" s="61" t="s">
        <v>37</v>
      </c>
      <c r="D78" s="170"/>
      <c r="E78" s="171"/>
      <c r="F78" s="172"/>
      <c r="G78" s="173"/>
    </row>
    <row r="79" spans="1:7">
      <c r="A79" s="76">
        <v>1994</v>
      </c>
      <c r="B79" s="75" t="s">
        <v>25</v>
      </c>
      <c r="C79" s="61" t="s">
        <v>38</v>
      </c>
      <c r="D79" s="170"/>
      <c r="E79" s="171"/>
      <c r="F79" s="172"/>
      <c r="G79" s="173"/>
    </row>
    <row r="80" spans="1:7">
      <c r="A80" s="76">
        <v>1994</v>
      </c>
      <c r="B80" s="75" t="s">
        <v>25</v>
      </c>
      <c r="C80" s="61" t="s">
        <v>39</v>
      </c>
      <c r="D80" s="170"/>
      <c r="E80" s="171"/>
      <c r="F80" s="172"/>
      <c r="G80" s="173"/>
    </row>
    <row r="81" spans="1:7">
      <c r="A81" s="76">
        <v>1995</v>
      </c>
      <c r="B81" s="75" t="s">
        <v>25</v>
      </c>
      <c r="C81" s="61" t="s">
        <v>34</v>
      </c>
      <c r="D81" s="170"/>
      <c r="E81" s="171"/>
      <c r="F81" s="172"/>
      <c r="G81" s="173"/>
    </row>
    <row r="82" spans="1:7">
      <c r="A82" s="76">
        <v>1995</v>
      </c>
      <c r="B82" s="75" t="s">
        <v>25</v>
      </c>
      <c r="C82" s="61" t="s">
        <v>35</v>
      </c>
      <c r="D82" s="170"/>
      <c r="E82" s="171"/>
      <c r="F82" s="172"/>
      <c r="G82" s="173"/>
    </row>
    <row r="83" spans="1:7">
      <c r="A83" s="76">
        <v>1995</v>
      </c>
      <c r="B83" s="75" t="s">
        <v>25</v>
      </c>
      <c r="C83" s="61" t="s">
        <v>36</v>
      </c>
      <c r="D83" s="170"/>
      <c r="E83" s="171"/>
      <c r="F83" s="172"/>
      <c r="G83" s="173"/>
    </row>
    <row r="84" spans="1:7">
      <c r="A84" s="76">
        <v>1995</v>
      </c>
      <c r="B84" s="75" t="s">
        <v>25</v>
      </c>
      <c r="C84" s="61" t="s">
        <v>37</v>
      </c>
      <c r="D84" s="170"/>
      <c r="E84" s="171"/>
      <c r="F84" s="172"/>
      <c r="G84" s="173"/>
    </row>
    <row r="85" spans="1:7">
      <c r="A85" s="76">
        <v>1995</v>
      </c>
      <c r="B85" s="75" t="s">
        <v>25</v>
      </c>
      <c r="C85" s="61" t="s">
        <v>38</v>
      </c>
      <c r="D85" s="170"/>
      <c r="E85" s="171"/>
      <c r="F85" s="172"/>
      <c r="G85" s="173"/>
    </row>
    <row r="86" spans="1:7">
      <c r="A86" s="76">
        <v>1995</v>
      </c>
      <c r="B86" s="75" t="s">
        <v>25</v>
      </c>
      <c r="C86" s="61" t="s">
        <v>39</v>
      </c>
      <c r="D86" s="170"/>
      <c r="E86" s="171"/>
      <c r="F86" s="172"/>
      <c r="G86" s="173"/>
    </row>
    <row r="87" spans="1:7">
      <c r="A87" s="76">
        <v>1996</v>
      </c>
      <c r="B87" s="75" t="s">
        <v>25</v>
      </c>
      <c r="C87" s="61" t="s">
        <v>34</v>
      </c>
      <c r="D87" s="170"/>
      <c r="E87" s="171"/>
      <c r="F87" s="172"/>
      <c r="G87" s="173"/>
    </row>
    <row r="88" spans="1:7">
      <c r="A88" s="76">
        <v>1996</v>
      </c>
      <c r="B88" s="75" t="s">
        <v>25</v>
      </c>
      <c r="C88" s="61" t="s">
        <v>35</v>
      </c>
      <c r="D88" s="170"/>
      <c r="E88" s="171"/>
      <c r="F88" s="172"/>
      <c r="G88" s="173"/>
    </row>
    <row r="89" spans="1:7">
      <c r="A89" s="76">
        <v>1996</v>
      </c>
      <c r="B89" s="75" t="s">
        <v>25</v>
      </c>
      <c r="C89" s="61" t="s">
        <v>36</v>
      </c>
      <c r="D89" s="170"/>
      <c r="E89" s="171"/>
      <c r="F89" s="172"/>
      <c r="G89" s="173"/>
    </row>
    <row r="90" spans="1:7">
      <c r="A90" s="76">
        <v>1996</v>
      </c>
      <c r="B90" s="75" t="s">
        <v>25</v>
      </c>
      <c r="C90" s="61" t="s">
        <v>37</v>
      </c>
      <c r="D90" s="170"/>
      <c r="E90" s="171"/>
      <c r="F90" s="172"/>
      <c r="G90" s="173"/>
    </row>
    <row r="91" spans="1:7">
      <c r="A91" s="76">
        <v>1996</v>
      </c>
      <c r="B91" s="75" t="s">
        <v>25</v>
      </c>
      <c r="C91" s="61" t="s">
        <v>38</v>
      </c>
      <c r="D91" s="170"/>
      <c r="E91" s="171"/>
      <c r="F91" s="172"/>
      <c r="G91" s="173"/>
    </row>
    <row r="92" spans="1:7">
      <c r="A92" s="76">
        <v>1996</v>
      </c>
      <c r="B92" s="75" t="s">
        <v>25</v>
      </c>
      <c r="C92" s="61" t="s">
        <v>39</v>
      </c>
      <c r="D92" s="170"/>
      <c r="E92" s="171"/>
      <c r="F92" s="172"/>
      <c r="G92" s="173"/>
    </row>
    <row r="93" spans="1:7">
      <c r="A93" s="76">
        <v>1997</v>
      </c>
      <c r="B93" s="75" t="s">
        <v>25</v>
      </c>
      <c r="C93" s="61" t="s">
        <v>34</v>
      </c>
      <c r="D93" s="170"/>
      <c r="E93" s="171"/>
      <c r="F93" s="172"/>
      <c r="G93" s="173"/>
    </row>
    <row r="94" spans="1:7">
      <c r="A94" s="76">
        <v>1997</v>
      </c>
      <c r="B94" s="75" t="s">
        <v>25</v>
      </c>
      <c r="C94" s="61" t="s">
        <v>35</v>
      </c>
      <c r="D94" s="170"/>
      <c r="E94" s="171"/>
      <c r="F94" s="172"/>
      <c r="G94" s="173"/>
    </row>
    <row r="95" spans="1:7">
      <c r="A95" s="76">
        <v>1997</v>
      </c>
      <c r="B95" s="75" t="s">
        <v>25</v>
      </c>
      <c r="C95" s="61" t="s">
        <v>36</v>
      </c>
      <c r="D95" s="170"/>
      <c r="E95" s="171"/>
      <c r="F95" s="172"/>
      <c r="G95" s="173"/>
    </row>
    <row r="96" spans="1:7">
      <c r="A96" s="76">
        <v>1997</v>
      </c>
      <c r="B96" s="75" t="s">
        <v>25</v>
      </c>
      <c r="C96" s="61" t="s">
        <v>37</v>
      </c>
      <c r="D96" s="170"/>
      <c r="E96" s="171"/>
      <c r="F96" s="172"/>
      <c r="G96" s="173"/>
    </row>
    <row r="97" spans="1:7">
      <c r="A97" s="76">
        <v>1997</v>
      </c>
      <c r="B97" s="75" t="s">
        <v>25</v>
      </c>
      <c r="C97" s="61" t="s">
        <v>38</v>
      </c>
      <c r="D97" s="170"/>
      <c r="E97" s="171"/>
      <c r="F97" s="172"/>
      <c r="G97" s="173"/>
    </row>
    <row r="98" spans="1:7">
      <c r="A98" s="76">
        <v>1997</v>
      </c>
      <c r="B98" s="75" t="s">
        <v>25</v>
      </c>
      <c r="C98" s="61" t="s">
        <v>39</v>
      </c>
      <c r="D98" s="170"/>
      <c r="E98" s="171"/>
      <c r="F98" s="172"/>
      <c r="G98" s="173"/>
    </row>
    <row r="99" spans="1:7">
      <c r="A99" s="76">
        <v>1998</v>
      </c>
      <c r="B99" s="75" t="s">
        <v>25</v>
      </c>
      <c r="C99" s="61" t="s">
        <v>34</v>
      </c>
      <c r="D99" s="170"/>
      <c r="E99" s="171"/>
      <c r="F99" s="172"/>
      <c r="G99" s="173"/>
    </row>
    <row r="100" spans="1:7">
      <c r="A100" s="76">
        <v>1998</v>
      </c>
      <c r="B100" s="75" t="s">
        <v>25</v>
      </c>
      <c r="C100" s="61" t="s">
        <v>35</v>
      </c>
      <c r="D100" s="170"/>
      <c r="E100" s="171"/>
      <c r="F100" s="172"/>
      <c r="G100" s="173"/>
    </row>
    <row r="101" spans="1:7">
      <c r="A101" s="76">
        <v>1998</v>
      </c>
      <c r="B101" s="75" t="s">
        <v>25</v>
      </c>
      <c r="C101" s="61" t="s">
        <v>36</v>
      </c>
      <c r="D101" s="170"/>
      <c r="E101" s="171"/>
      <c r="F101" s="172"/>
      <c r="G101" s="173"/>
    </row>
    <row r="102" spans="1:7">
      <c r="A102" s="76">
        <v>1998</v>
      </c>
      <c r="B102" s="75" t="s">
        <v>25</v>
      </c>
      <c r="C102" s="61" t="s">
        <v>37</v>
      </c>
      <c r="D102" s="170"/>
      <c r="E102" s="171"/>
      <c r="F102" s="172"/>
      <c r="G102" s="173"/>
    </row>
    <row r="103" spans="1:7">
      <c r="A103" s="76">
        <v>1998</v>
      </c>
      <c r="B103" s="75" t="s">
        <v>25</v>
      </c>
      <c r="C103" s="61" t="s">
        <v>38</v>
      </c>
      <c r="D103" s="170"/>
      <c r="E103" s="171"/>
      <c r="F103" s="172"/>
      <c r="G103" s="173"/>
    </row>
    <row r="104" spans="1:7">
      <c r="A104" s="76">
        <v>1998</v>
      </c>
      <c r="B104" s="75" t="s">
        <v>25</v>
      </c>
      <c r="C104" s="61" t="s">
        <v>39</v>
      </c>
      <c r="D104" s="170"/>
      <c r="E104" s="171"/>
      <c r="F104" s="172"/>
      <c r="G104" s="173"/>
    </row>
    <row r="105" spans="1:7">
      <c r="A105" s="76">
        <v>1999</v>
      </c>
      <c r="B105" s="75" t="s">
        <v>25</v>
      </c>
      <c r="C105" s="61" t="s">
        <v>34</v>
      </c>
      <c r="D105" s="170"/>
      <c r="E105" s="171"/>
      <c r="F105" s="172"/>
      <c r="G105" s="173"/>
    </row>
    <row r="106" spans="1:7">
      <c r="A106" s="76">
        <v>1999</v>
      </c>
      <c r="B106" s="75" t="s">
        <v>25</v>
      </c>
      <c r="C106" s="61" t="s">
        <v>35</v>
      </c>
      <c r="D106" s="170"/>
      <c r="E106" s="171"/>
      <c r="F106" s="172"/>
      <c r="G106" s="173"/>
    </row>
    <row r="107" spans="1:7">
      <c r="A107" s="76">
        <v>1999</v>
      </c>
      <c r="B107" s="75" t="s">
        <v>25</v>
      </c>
      <c r="C107" s="61" t="s">
        <v>36</v>
      </c>
      <c r="D107" s="170"/>
      <c r="E107" s="171"/>
      <c r="F107" s="172"/>
      <c r="G107" s="173"/>
    </row>
    <row r="108" spans="1:7">
      <c r="A108" s="76">
        <v>1999</v>
      </c>
      <c r="B108" s="75" t="s">
        <v>25</v>
      </c>
      <c r="C108" s="61" t="s">
        <v>37</v>
      </c>
      <c r="D108" s="170"/>
      <c r="E108" s="171"/>
      <c r="F108" s="172"/>
      <c r="G108" s="173"/>
    </row>
    <row r="109" spans="1:7">
      <c r="A109" s="76">
        <v>1999</v>
      </c>
      <c r="B109" s="75" t="s">
        <v>25</v>
      </c>
      <c r="C109" s="61" t="s">
        <v>38</v>
      </c>
      <c r="D109" s="170"/>
      <c r="E109" s="171"/>
      <c r="F109" s="172"/>
      <c r="G109" s="173"/>
    </row>
    <row r="110" spans="1:7">
      <c r="A110" s="76">
        <v>1999</v>
      </c>
      <c r="B110" s="75" t="s">
        <v>25</v>
      </c>
      <c r="C110" s="61" t="s">
        <v>39</v>
      </c>
      <c r="D110" s="170"/>
      <c r="E110" s="171"/>
      <c r="F110" s="172"/>
      <c r="G110" s="173"/>
    </row>
    <row r="111" spans="1:7">
      <c r="A111" s="76">
        <v>2000</v>
      </c>
      <c r="B111" s="75" t="s">
        <v>25</v>
      </c>
      <c r="C111" s="61" t="s">
        <v>34</v>
      </c>
      <c r="D111" s="170"/>
      <c r="E111" s="171"/>
      <c r="F111" s="172"/>
      <c r="G111" s="173"/>
    </row>
    <row r="112" spans="1:7">
      <c r="A112" s="76">
        <v>2000</v>
      </c>
      <c r="B112" s="75" t="s">
        <v>25</v>
      </c>
      <c r="C112" s="61" t="s">
        <v>35</v>
      </c>
      <c r="D112" s="170"/>
      <c r="E112" s="171"/>
      <c r="F112" s="172"/>
      <c r="G112" s="173"/>
    </row>
    <row r="113" spans="1:7">
      <c r="A113" s="76">
        <v>2000</v>
      </c>
      <c r="B113" s="75" t="s">
        <v>25</v>
      </c>
      <c r="C113" s="61" t="s">
        <v>36</v>
      </c>
      <c r="D113" s="170"/>
      <c r="E113" s="171"/>
      <c r="F113" s="172"/>
      <c r="G113" s="173"/>
    </row>
    <row r="114" spans="1:7">
      <c r="A114" s="76">
        <v>2000</v>
      </c>
      <c r="B114" s="75" t="s">
        <v>25</v>
      </c>
      <c r="C114" s="61" t="s">
        <v>37</v>
      </c>
      <c r="D114" s="170"/>
      <c r="E114" s="171"/>
      <c r="F114" s="172"/>
      <c r="G114" s="173"/>
    </row>
    <row r="115" spans="1:7">
      <c r="A115" s="76">
        <v>2000</v>
      </c>
      <c r="B115" s="75" t="s">
        <v>25</v>
      </c>
      <c r="C115" s="61" t="s">
        <v>38</v>
      </c>
      <c r="D115" s="170"/>
      <c r="E115" s="171"/>
      <c r="F115" s="172"/>
      <c r="G115" s="173"/>
    </row>
    <row r="116" spans="1:7">
      <c r="A116" s="76">
        <v>2000</v>
      </c>
      <c r="B116" s="75" t="s">
        <v>25</v>
      </c>
      <c r="C116" s="61" t="s">
        <v>39</v>
      </c>
      <c r="D116" s="170"/>
      <c r="E116" s="171"/>
      <c r="F116" s="172"/>
      <c r="G116" s="173"/>
    </row>
    <row r="117" spans="1:7">
      <c r="A117" s="76">
        <v>2001</v>
      </c>
      <c r="B117" s="75" t="s">
        <v>25</v>
      </c>
      <c r="C117" s="61" t="s">
        <v>34</v>
      </c>
      <c r="D117" s="170"/>
      <c r="E117" s="171"/>
      <c r="F117" s="172"/>
      <c r="G117" s="173"/>
    </row>
    <row r="118" spans="1:7">
      <c r="A118" s="76">
        <v>2001</v>
      </c>
      <c r="B118" s="75" t="s">
        <v>25</v>
      </c>
      <c r="C118" s="61" t="s">
        <v>35</v>
      </c>
      <c r="D118" s="170"/>
      <c r="E118" s="171"/>
      <c r="F118" s="172"/>
      <c r="G118" s="173"/>
    </row>
    <row r="119" spans="1:7">
      <c r="A119" s="76">
        <v>2001</v>
      </c>
      <c r="B119" s="75" t="s">
        <v>25</v>
      </c>
      <c r="C119" s="61" t="s">
        <v>36</v>
      </c>
      <c r="D119" s="170"/>
      <c r="E119" s="171"/>
      <c r="F119" s="172"/>
      <c r="G119" s="173"/>
    </row>
    <row r="120" spans="1:7">
      <c r="A120" s="76">
        <v>2001</v>
      </c>
      <c r="B120" s="75" t="s">
        <v>25</v>
      </c>
      <c r="C120" s="61" t="s">
        <v>37</v>
      </c>
      <c r="D120" s="170"/>
      <c r="E120" s="171"/>
      <c r="F120" s="172"/>
      <c r="G120" s="173"/>
    </row>
    <row r="121" spans="1:7">
      <c r="A121" s="76">
        <v>2001</v>
      </c>
      <c r="B121" s="75" t="s">
        <v>25</v>
      </c>
      <c r="C121" s="61" t="s">
        <v>38</v>
      </c>
      <c r="D121" s="170"/>
      <c r="E121" s="171"/>
      <c r="F121" s="172"/>
      <c r="G121" s="173"/>
    </row>
    <row r="122" spans="1:7">
      <c r="A122" s="76">
        <v>2001</v>
      </c>
      <c r="B122" s="75" t="s">
        <v>25</v>
      </c>
      <c r="C122" s="61" t="s">
        <v>39</v>
      </c>
      <c r="D122" s="170"/>
      <c r="E122" s="171"/>
      <c r="F122" s="172"/>
      <c r="G122" s="173"/>
    </row>
    <row r="123" spans="1:7">
      <c r="A123" s="76">
        <v>2002</v>
      </c>
      <c r="B123" s="75" t="s">
        <v>25</v>
      </c>
      <c r="C123" s="61" t="s">
        <v>34</v>
      </c>
      <c r="D123" s="170"/>
      <c r="E123" s="171"/>
      <c r="F123" s="172"/>
      <c r="G123" s="173"/>
    </row>
    <row r="124" spans="1:7">
      <c r="A124" s="76">
        <v>2002</v>
      </c>
      <c r="B124" s="75" t="s">
        <v>25</v>
      </c>
      <c r="C124" s="61" t="s">
        <v>35</v>
      </c>
      <c r="D124" s="170"/>
      <c r="E124" s="171"/>
      <c r="F124" s="172"/>
      <c r="G124" s="173"/>
    </row>
    <row r="125" spans="1:7">
      <c r="A125" s="76">
        <v>2002</v>
      </c>
      <c r="B125" s="75" t="s">
        <v>25</v>
      </c>
      <c r="C125" s="61" t="s">
        <v>36</v>
      </c>
      <c r="D125" s="170"/>
      <c r="E125" s="171"/>
      <c r="F125" s="172"/>
      <c r="G125" s="173"/>
    </row>
    <row r="126" spans="1:7">
      <c r="A126" s="76">
        <v>2002</v>
      </c>
      <c r="B126" s="75" t="s">
        <v>25</v>
      </c>
      <c r="C126" s="61" t="s">
        <v>37</v>
      </c>
      <c r="D126" s="170"/>
      <c r="E126" s="171"/>
      <c r="F126" s="172"/>
      <c r="G126" s="173"/>
    </row>
    <row r="127" spans="1:7">
      <c r="A127" s="76">
        <v>2002</v>
      </c>
      <c r="B127" s="75" t="s">
        <v>25</v>
      </c>
      <c r="C127" s="61" t="s">
        <v>38</v>
      </c>
      <c r="D127" s="170"/>
      <c r="E127" s="171"/>
      <c r="F127" s="172"/>
      <c r="G127" s="173"/>
    </row>
    <row r="128" spans="1:7">
      <c r="A128" s="76">
        <v>2002</v>
      </c>
      <c r="B128" s="75" t="s">
        <v>25</v>
      </c>
      <c r="C128" s="61" t="s">
        <v>39</v>
      </c>
      <c r="D128" s="170"/>
      <c r="E128" s="171"/>
      <c r="F128" s="172"/>
      <c r="G128" s="173"/>
    </row>
    <row r="129" spans="1:7">
      <c r="A129" s="76">
        <v>2003</v>
      </c>
      <c r="B129" s="75" t="s">
        <v>25</v>
      </c>
      <c r="C129" s="61" t="s">
        <v>34</v>
      </c>
      <c r="D129" s="170"/>
      <c r="E129" s="171"/>
      <c r="F129" s="172"/>
      <c r="G129" s="173"/>
    </row>
    <row r="130" spans="1:7">
      <c r="A130" s="76">
        <v>2003</v>
      </c>
      <c r="B130" s="75" t="s">
        <v>25</v>
      </c>
      <c r="C130" s="61" t="s">
        <v>35</v>
      </c>
      <c r="D130" s="170"/>
      <c r="E130" s="171"/>
      <c r="F130" s="172"/>
      <c r="G130" s="173"/>
    </row>
    <row r="131" spans="1:7">
      <c r="A131" s="76">
        <v>2003</v>
      </c>
      <c r="B131" s="75" t="s">
        <v>25</v>
      </c>
      <c r="C131" s="61" t="s">
        <v>36</v>
      </c>
      <c r="D131" s="170"/>
      <c r="E131" s="171"/>
      <c r="F131" s="172"/>
      <c r="G131" s="173"/>
    </row>
    <row r="132" spans="1:7">
      <c r="A132" s="76">
        <v>2003</v>
      </c>
      <c r="B132" s="75" t="s">
        <v>25</v>
      </c>
      <c r="C132" s="61" t="s">
        <v>37</v>
      </c>
      <c r="D132" s="170"/>
      <c r="E132" s="171"/>
      <c r="F132" s="172"/>
      <c r="G132" s="173"/>
    </row>
    <row r="133" spans="1:7">
      <c r="A133" s="76">
        <v>2003</v>
      </c>
      <c r="B133" s="75" t="s">
        <v>25</v>
      </c>
      <c r="C133" s="61" t="s">
        <v>38</v>
      </c>
      <c r="D133" s="170"/>
      <c r="E133" s="171"/>
      <c r="F133" s="172"/>
      <c r="G133" s="173"/>
    </row>
    <row r="134" spans="1:7">
      <c r="A134" s="76">
        <v>2003</v>
      </c>
      <c r="B134" s="75" t="s">
        <v>25</v>
      </c>
      <c r="C134" s="61" t="s">
        <v>39</v>
      </c>
      <c r="D134" s="170"/>
      <c r="E134" s="171"/>
      <c r="F134" s="172"/>
      <c r="G134" s="173"/>
    </row>
    <row r="135" spans="1:7">
      <c r="A135" s="76">
        <v>2004</v>
      </c>
      <c r="B135" s="75" t="s">
        <v>25</v>
      </c>
      <c r="C135" s="61" t="s">
        <v>34</v>
      </c>
      <c r="D135" s="170"/>
      <c r="E135" s="171"/>
      <c r="F135" s="172"/>
      <c r="G135" s="173"/>
    </row>
    <row r="136" spans="1:7">
      <c r="A136" s="76">
        <v>2004</v>
      </c>
      <c r="B136" s="75" t="s">
        <v>25</v>
      </c>
      <c r="C136" s="61" t="s">
        <v>35</v>
      </c>
      <c r="D136" s="170"/>
      <c r="E136" s="171"/>
      <c r="F136" s="172"/>
      <c r="G136" s="173"/>
    </row>
    <row r="137" spans="1:7">
      <c r="A137" s="76">
        <v>2004</v>
      </c>
      <c r="B137" s="75" t="s">
        <v>25</v>
      </c>
      <c r="C137" s="61" t="s">
        <v>36</v>
      </c>
      <c r="D137" s="170"/>
      <c r="E137" s="171"/>
      <c r="F137" s="172"/>
      <c r="G137" s="173"/>
    </row>
    <row r="138" spans="1:7">
      <c r="A138" s="76">
        <v>2004</v>
      </c>
      <c r="B138" s="75" t="s">
        <v>25</v>
      </c>
      <c r="C138" s="61" t="s">
        <v>37</v>
      </c>
      <c r="D138" s="170"/>
      <c r="E138" s="171"/>
      <c r="F138" s="172"/>
      <c r="G138" s="173"/>
    </row>
    <row r="139" spans="1:7">
      <c r="A139" s="76">
        <v>2004</v>
      </c>
      <c r="B139" s="75" t="s">
        <v>25</v>
      </c>
      <c r="C139" s="61" t="s">
        <v>38</v>
      </c>
      <c r="D139" s="170"/>
      <c r="E139" s="171"/>
      <c r="F139" s="172"/>
      <c r="G139" s="173"/>
    </row>
    <row r="140" spans="1:7">
      <c r="A140" s="76">
        <v>2004</v>
      </c>
      <c r="B140" s="75" t="s">
        <v>25</v>
      </c>
      <c r="C140" s="61" t="s">
        <v>39</v>
      </c>
      <c r="D140" s="170"/>
      <c r="E140" s="171"/>
      <c r="F140" s="172"/>
      <c r="G140" s="173"/>
    </row>
    <row r="141" spans="1:7">
      <c r="A141" s="76">
        <v>2005</v>
      </c>
      <c r="B141" s="75" t="s">
        <v>25</v>
      </c>
      <c r="C141" s="61" t="s">
        <v>34</v>
      </c>
      <c r="D141" s="170"/>
      <c r="E141" s="171"/>
      <c r="F141" s="172"/>
      <c r="G141" s="173"/>
    </row>
    <row r="142" spans="1:7">
      <c r="A142" s="76">
        <v>2005</v>
      </c>
      <c r="B142" s="75" t="s">
        <v>25</v>
      </c>
      <c r="C142" s="61" t="s">
        <v>35</v>
      </c>
      <c r="D142" s="170"/>
      <c r="E142" s="171"/>
      <c r="F142" s="172"/>
      <c r="G142" s="173"/>
    </row>
    <row r="143" spans="1:7">
      <c r="A143" s="76">
        <v>2005</v>
      </c>
      <c r="B143" s="75" t="s">
        <v>25</v>
      </c>
      <c r="C143" s="61" t="s">
        <v>36</v>
      </c>
      <c r="D143" s="170"/>
      <c r="E143" s="171"/>
      <c r="F143" s="172"/>
      <c r="G143" s="173"/>
    </row>
    <row r="144" spans="1:7">
      <c r="A144" s="76">
        <v>2005</v>
      </c>
      <c r="B144" s="75" t="s">
        <v>25</v>
      </c>
      <c r="C144" s="61" t="s">
        <v>37</v>
      </c>
      <c r="D144" s="170"/>
      <c r="E144" s="171"/>
      <c r="F144" s="172"/>
      <c r="G144" s="173"/>
    </row>
    <row r="145" spans="1:7">
      <c r="A145" s="76">
        <v>2005</v>
      </c>
      <c r="B145" s="75" t="s">
        <v>25</v>
      </c>
      <c r="C145" s="61" t="s">
        <v>38</v>
      </c>
      <c r="D145" s="170"/>
      <c r="E145" s="171"/>
      <c r="F145" s="172"/>
      <c r="G145" s="173"/>
    </row>
    <row r="146" spans="1:7">
      <c r="A146" s="76">
        <v>2005</v>
      </c>
      <c r="B146" s="75" t="s">
        <v>25</v>
      </c>
      <c r="C146" s="61" t="s">
        <v>39</v>
      </c>
      <c r="D146" s="170"/>
      <c r="E146" s="171"/>
      <c r="F146" s="172"/>
      <c r="G146" s="173"/>
    </row>
    <row r="147" spans="1:7">
      <c r="A147" s="76">
        <v>2006</v>
      </c>
      <c r="B147" s="75" t="s">
        <v>25</v>
      </c>
      <c r="C147" s="61" t="s">
        <v>34</v>
      </c>
      <c r="D147" s="170"/>
      <c r="E147" s="171"/>
      <c r="F147" s="172"/>
      <c r="G147" s="173"/>
    </row>
    <row r="148" spans="1:7">
      <c r="A148" s="76">
        <v>2006</v>
      </c>
      <c r="B148" s="75" t="s">
        <v>25</v>
      </c>
      <c r="C148" s="61" t="s">
        <v>35</v>
      </c>
      <c r="D148" s="170"/>
      <c r="E148" s="171"/>
      <c r="F148" s="172"/>
      <c r="G148" s="173"/>
    </row>
    <row r="149" spans="1:7">
      <c r="A149" s="76">
        <v>2006</v>
      </c>
      <c r="B149" s="75" t="s">
        <v>25</v>
      </c>
      <c r="C149" s="61" t="s">
        <v>36</v>
      </c>
      <c r="D149" s="170"/>
      <c r="E149" s="171"/>
      <c r="F149" s="172"/>
      <c r="G149" s="173"/>
    </row>
    <row r="150" spans="1:7">
      <c r="A150" s="76">
        <v>2006</v>
      </c>
      <c r="B150" s="75" t="s">
        <v>25</v>
      </c>
      <c r="C150" s="61" t="s">
        <v>37</v>
      </c>
      <c r="D150" s="170"/>
      <c r="E150" s="171"/>
      <c r="F150" s="172"/>
      <c r="G150" s="173"/>
    </row>
    <row r="151" spans="1:7">
      <c r="A151" s="76">
        <v>2006</v>
      </c>
      <c r="B151" s="75" t="s">
        <v>25</v>
      </c>
      <c r="C151" s="61" t="s">
        <v>38</v>
      </c>
      <c r="D151" s="170"/>
      <c r="E151" s="171"/>
      <c r="F151" s="172"/>
      <c r="G151" s="173"/>
    </row>
    <row r="152" spans="1:7">
      <c r="A152" s="76">
        <v>2006</v>
      </c>
      <c r="B152" s="75" t="s">
        <v>25</v>
      </c>
      <c r="C152" s="61" t="s">
        <v>39</v>
      </c>
      <c r="D152" s="170"/>
      <c r="E152" s="171"/>
      <c r="F152" s="172"/>
      <c r="G152" s="173"/>
    </row>
    <row r="153" spans="1:7">
      <c r="A153" s="76">
        <v>2007</v>
      </c>
      <c r="B153" s="75" t="s">
        <v>25</v>
      </c>
      <c r="C153" s="61" t="s">
        <v>34</v>
      </c>
      <c r="D153" s="170"/>
      <c r="E153" s="171"/>
      <c r="F153" s="172"/>
      <c r="G153" s="173"/>
    </row>
    <row r="154" spans="1:7">
      <c r="A154" s="76">
        <v>2007</v>
      </c>
      <c r="B154" s="75" t="s">
        <v>25</v>
      </c>
      <c r="C154" s="61" t="s">
        <v>35</v>
      </c>
      <c r="D154" s="170"/>
      <c r="E154" s="171"/>
      <c r="F154" s="172"/>
      <c r="G154" s="173"/>
    </row>
    <row r="155" spans="1:7">
      <c r="A155" s="76">
        <v>2007</v>
      </c>
      <c r="B155" s="75" t="s">
        <v>25</v>
      </c>
      <c r="C155" s="61" t="s">
        <v>36</v>
      </c>
      <c r="D155" s="170"/>
      <c r="E155" s="171"/>
      <c r="F155" s="172"/>
      <c r="G155" s="173"/>
    </row>
    <row r="156" spans="1:7">
      <c r="A156" s="76">
        <v>2007</v>
      </c>
      <c r="B156" s="75" t="s">
        <v>25</v>
      </c>
      <c r="C156" s="61" t="s">
        <v>37</v>
      </c>
      <c r="D156" s="170"/>
      <c r="E156" s="171"/>
      <c r="F156" s="172"/>
      <c r="G156" s="173"/>
    </row>
    <row r="157" spans="1:7">
      <c r="A157" s="76">
        <v>2007</v>
      </c>
      <c r="B157" s="75" t="s">
        <v>25</v>
      </c>
      <c r="C157" s="61" t="s">
        <v>38</v>
      </c>
      <c r="D157" s="170"/>
      <c r="E157" s="171"/>
      <c r="F157" s="172"/>
      <c r="G157" s="173"/>
    </row>
    <row r="158" spans="1:7">
      <c r="A158" s="76">
        <v>2007</v>
      </c>
      <c r="B158" s="75" t="s">
        <v>25</v>
      </c>
      <c r="C158" s="61" t="s">
        <v>39</v>
      </c>
      <c r="D158" s="170"/>
      <c r="E158" s="171"/>
      <c r="F158" s="172"/>
      <c r="G158" s="173"/>
    </row>
    <row r="159" spans="1:7">
      <c r="A159" s="76">
        <v>2008</v>
      </c>
      <c r="B159" s="75" t="s">
        <v>25</v>
      </c>
      <c r="C159" s="61" t="s">
        <v>34</v>
      </c>
      <c r="D159" s="170"/>
      <c r="E159" s="171"/>
      <c r="F159" s="172"/>
      <c r="G159" s="173"/>
    </row>
    <row r="160" spans="1:7">
      <c r="A160" s="76">
        <v>2008</v>
      </c>
      <c r="B160" s="75" t="s">
        <v>25</v>
      </c>
      <c r="C160" s="61" t="s">
        <v>35</v>
      </c>
      <c r="D160" s="170"/>
      <c r="E160" s="171"/>
      <c r="F160" s="172"/>
      <c r="G160" s="173"/>
    </row>
    <row r="161" spans="1:7">
      <c r="A161" s="76">
        <v>2008</v>
      </c>
      <c r="B161" s="75" t="s">
        <v>25</v>
      </c>
      <c r="C161" s="61" t="s">
        <v>36</v>
      </c>
      <c r="D161" s="170"/>
      <c r="E161" s="171"/>
      <c r="F161" s="172"/>
      <c r="G161" s="173"/>
    </row>
    <row r="162" spans="1:7">
      <c r="A162" s="76">
        <v>2008</v>
      </c>
      <c r="B162" s="75" t="s">
        <v>25</v>
      </c>
      <c r="C162" s="61" t="s">
        <v>37</v>
      </c>
      <c r="D162" s="170"/>
      <c r="E162" s="171"/>
      <c r="F162" s="172"/>
      <c r="G162" s="173"/>
    </row>
    <row r="163" spans="1:7">
      <c r="A163" s="76">
        <v>2008</v>
      </c>
      <c r="B163" s="75" t="s">
        <v>25</v>
      </c>
      <c r="C163" s="61" t="s">
        <v>38</v>
      </c>
      <c r="D163" s="170"/>
      <c r="E163" s="171"/>
      <c r="F163" s="172"/>
      <c r="G163" s="173"/>
    </row>
    <row r="164" spans="1:7">
      <c r="A164" s="76">
        <v>2008</v>
      </c>
      <c r="B164" s="75" t="s">
        <v>25</v>
      </c>
      <c r="C164" s="61" t="s">
        <v>39</v>
      </c>
      <c r="D164" s="170"/>
      <c r="E164" s="171"/>
      <c r="F164" s="172"/>
      <c r="G164" s="173"/>
    </row>
    <row r="165" spans="1:7">
      <c r="A165" s="76">
        <v>2009</v>
      </c>
      <c r="B165" s="75" t="s">
        <v>25</v>
      </c>
      <c r="C165" s="61" t="s">
        <v>34</v>
      </c>
      <c r="D165" s="170"/>
      <c r="E165" s="171"/>
      <c r="F165" s="172"/>
      <c r="G165" s="173"/>
    </row>
    <row r="166" spans="1:7">
      <c r="A166" s="76">
        <v>2009</v>
      </c>
      <c r="B166" s="75" t="s">
        <v>25</v>
      </c>
      <c r="C166" s="61" t="s">
        <v>35</v>
      </c>
      <c r="D166" s="170"/>
      <c r="E166" s="171"/>
      <c r="F166" s="172"/>
      <c r="G166" s="173"/>
    </row>
    <row r="167" spans="1:7">
      <c r="A167" s="76">
        <v>2009</v>
      </c>
      <c r="B167" s="75" t="s">
        <v>25</v>
      </c>
      <c r="C167" s="61" t="s">
        <v>36</v>
      </c>
      <c r="D167" s="170"/>
      <c r="E167" s="171"/>
      <c r="F167" s="172"/>
      <c r="G167" s="173"/>
    </row>
    <row r="168" spans="1:7">
      <c r="A168" s="76">
        <v>2009</v>
      </c>
      <c r="B168" s="75" t="s">
        <v>25</v>
      </c>
      <c r="C168" s="61" t="s">
        <v>37</v>
      </c>
      <c r="D168" s="170"/>
      <c r="E168" s="171"/>
      <c r="F168" s="172"/>
      <c r="G168" s="173"/>
    </row>
    <row r="169" spans="1:7">
      <c r="A169" s="76">
        <v>2009</v>
      </c>
      <c r="B169" s="75" t="s">
        <v>25</v>
      </c>
      <c r="C169" s="61" t="s">
        <v>38</v>
      </c>
      <c r="D169" s="170"/>
      <c r="E169" s="171"/>
      <c r="F169" s="172"/>
      <c r="G169" s="173"/>
    </row>
    <row r="170" spans="1:7">
      <c r="A170" s="76">
        <v>2009</v>
      </c>
      <c r="B170" s="75" t="s">
        <v>25</v>
      </c>
      <c r="C170" s="61" t="s">
        <v>39</v>
      </c>
      <c r="D170" s="170"/>
      <c r="E170" s="171"/>
      <c r="F170" s="172"/>
      <c r="G170" s="173"/>
    </row>
    <row r="171" spans="1:7">
      <c r="A171" s="76">
        <v>2010</v>
      </c>
      <c r="B171" s="75" t="s">
        <v>25</v>
      </c>
      <c r="C171" s="61" t="s">
        <v>34</v>
      </c>
      <c r="D171" s="170"/>
      <c r="E171" s="171"/>
      <c r="F171" s="172"/>
      <c r="G171" s="173"/>
    </row>
    <row r="172" spans="1:7">
      <c r="A172" s="76">
        <v>2010</v>
      </c>
      <c r="B172" s="75" t="s">
        <v>25</v>
      </c>
      <c r="C172" s="61" t="s">
        <v>35</v>
      </c>
      <c r="D172" s="170"/>
      <c r="E172" s="171"/>
      <c r="F172" s="172"/>
      <c r="G172" s="173"/>
    </row>
    <row r="173" spans="1:7">
      <c r="A173" s="76">
        <v>2010</v>
      </c>
      <c r="B173" s="75" t="s">
        <v>25</v>
      </c>
      <c r="C173" s="61" t="s">
        <v>36</v>
      </c>
      <c r="D173" s="170"/>
      <c r="E173" s="171"/>
      <c r="F173" s="172"/>
      <c r="G173" s="173"/>
    </row>
    <row r="174" spans="1:7">
      <c r="A174" s="76">
        <v>2010</v>
      </c>
      <c r="B174" s="75" t="s">
        <v>25</v>
      </c>
      <c r="C174" s="61" t="s">
        <v>37</v>
      </c>
      <c r="D174" s="170"/>
      <c r="E174" s="171"/>
      <c r="F174" s="172"/>
      <c r="G174" s="173"/>
    </row>
    <row r="175" spans="1:7">
      <c r="A175" s="76">
        <v>2010</v>
      </c>
      <c r="B175" s="75" t="s">
        <v>25</v>
      </c>
      <c r="C175" s="61" t="s">
        <v>38</v>
      </c>
      <c r="D175" s="170"/>
      <c r="E175" s="171"/>
      <c r="F175" s="172"/>
      <c r="G175" s="173"/>
    </row>
    <row r="176" spans="1:7">
      <c r="A176" s="76">
        <v>2010</v>
      </c>
      <c r="B176" s="75" t="s">
        <v>25</v>
      </c>
      <c r="C176" s="61" t="s">
        <v>39</v>
      </c>
      <c r="D176" s="170"/>
      <c r="E176" s="171"/>
      <c r="F176" s="172"/>
      <c r="G176" s="173"/>
    </row>
    <row r="177" spans="1:7">
      <c r="A177" s="76">
        <v>2011</v>
      </c>
      <c r="B177" s="75" t="s">
        <v>25</v>
      </c>
      <c r="C177" s="61" t="s">
        <v>34</v>
      </c>
      <c r="D177" s="170"/>
      <c r="E177" s="171"/>
      <c r="F177" s="172"/>
      <c r="G177" s="173"/>
    </row>
    <row r="178" spans="1:7">
      <c r="A178" s="76">
        <v>2011</v>
      </c>
      <c r="B178" s="75" t="s">
        <v>25</v>
      </c>
      <c r="C178" s="61" t="s">
        <v>35</v>
      </c>
      <c r="D178" s="170"/>
      <c r="E178" s="171"/>
      <c r="F178" s="172"/>
      <c r="G178" s="173"/>
    </row>
    <row r="179" spans="1:7">
      <c r="A179" s="76">
        <v>2011</v>
      </c>
      <c r="B179" s="75" t="s">
        <v>25</v>
      </c>
      <c r="C179" s="61" t="s">
        <v>36</v>
      </c>
      <c r="D179" s="170"/>
      <c r="E179" s="171"/>
      <c r="F179" s="172"/>
      <c r="G179" s="173"/>
    </row>
    <row r="180" spans="1:7">
      <c r="A180" s="76">
        <v>2011</v>
      </c>
      <c r="B180" s="75" t="s">
        <v>25</v>
      </c>
      <c r="C180" s="61" t="s">
        <v>37</v>
      </c>
      <c r="D180" s="170"/>
      <c r="E180" s="171"/>
      <c r="F180" s="172"/>
      <c r="G180" s="173"/>
    </row>
    <row r="181" spans="1:7">
      <c r="A181" s="76">
        <v>2011</v>
      </c>
      <c r="B181" s="75" t="s">
        <v>25</v>
      </c>
      <c r="C181" s="61" t="s">
        <v>38</v>
      </c>
      <c r="D181" s="170"/>
      <c r="E181" s="171"/>
      <c r="F181" s="172"/>
      <c r="G181" s="173"/>
    </row>
    <row r="182" spans="1:7">
      <c r="A182" s="76">
        <v>2011</v>
      </c>
      <c r="B182" s="75" t="s">
        <v>25</v>
      </c>
      <c r="C182" s="61" t="s">
        <v>39</v>
      </c>
      <c r="D182" s="170"/>
      <c r="E182" s="171"/>
      <c r="F182" s="172"/>
      <c r="G182" s="173"/>
    </row>
    <row r="183" spans="1:7">
      <c r="A183" s="76">
        <v>2012</v>
      </c>
      <c r="B183" s="75" t="s">
        <v>25</v>
      </c>
      <c r="C183" s="61" t="s">
        <v>34</v>
      </c>
      <c r="D183" s="170"/>
      <c r="E183" s="171"/>
      <c r="F183" s="172"/>
      <c r="G183" s="173"/>
    </row>
    <row r="184" spans="1:7">
      <c r="A184" s="76">
        <v>2012</v>
      </c>
      <c r="B184" s="75" t="s">
        <v>25</v>
      </c>
      <c r="C184" s="61" t="s">
        <v>35</v>
      </c>
      <c r="D184" s="170" t="s">
        <v>112</v>
      </c>
      <c r="E184" s="171"/>
      <c r="F184" s="172"/>
      <c r="G184" s="173"/>
    </row>
    <row r="185" spans="1:7">
      <c r="A185" s="76">
        <v>2012</v>
      </c>
      <c r="B185" s="75" t="s">
        <v>25</v>
      </c>
      <c r="C185" s="61" t="s">
        <v>36</v>
      </c>
      <c r="D185" s="170"/>
      <c r="E185" s="171"/>
      <c r="F185" s="172"/>
      <c r="G185" s="173"/>
    </row>
    <row r="186" spans="1:7">
      <c r="A186" s="76">
        <v>2012</v>
      </c>
      <c r="B186" s="75" t="s">
        <v>25</v>
      </c>
      <c r="C186" s="61" t="s">
        <v>37</v>
      </c>
      <c r="D186" s="170"/>
      <c r="E186" s="171"/>
      <c r="F186" s="172"/>
      <c r="G186" s="173"/>
    </row>
    <row r="187" spans="1:7">
      <c r="A187" s="76">
        <v>2012</v>
      </c>
      <c r="B187" s="75" t="s">
        <v>25</v>
      </c>
      <c r="C187" s="61" t="s">
        <v>38</v>
      </c>
      <c r="D187" s="170"/>
      <c r="E187" s="171"/>
      <c r="F187" s="172"/>
      <c r="G187" s="173"/>
    </row>
    <row r="188" spans="1:7">
      <c r="A188" s="76">
        <v>2012</v>
      </c>
      <c r="B188" s="75" t="s">
        <v>25</v>
      </c>
      <c r="C188" s="61" t="s">
        <v>39</v>
      </c>
      <c r="D188" s="170"/>
      <c r="E188" s="171"/>
      <c r="F188" s="172"/>
      <c r="G188" s="173"/>
    </row>
    <row r="189" spans="1:7">
      <c r="A189" s="76">
        <v>2013</v>
      </c>
      <c r="B189" s="75" t="s">
        <v>25</v>
      </c>
      <c r="C189" s="61" t="s">
        <v>34</v>
      </c>
      <c r="D189" s="170"/>
      <c r="E189" s="171"/>
      <c r="F189" s="172"/>
      <c r="G189" s="173"/>
    </row>
    <row r="190" spans="1:7">
      <c r="A190" s="76">
        <v>2013</v>
      </c>
      <c r="B190" s="75" t="s">
        <v>25</v>
      </c>
      <c r="C190" s="61" t="s">
        <v>35</v>
      </c>
      <c r="D190" s="170"/>
      <c r="E190" s="171"/>
      <c r="F190" s="172"/>
      <c r="G190" s="173"/>
    </row>
    <row r="191" spans="1:7">
      <c r="A191" s="76">
        <v>2013</v>
      </c>
      <c r="B191" s="75" t="s">
        <v>25</v>
      </c>
      <c r="C191" s="61" t="s">
        <v>36</v>
      </c>
      <c r="D191" s="170" t="s">
        <v>112</v>
      </c>
      <c r="E191" s="171"/>
      <c r="F191" s="172"/>
      <c r="G191" s="173"/>
    </row>
    <row r="192" spans="1:7">
      <c r="A192" s="76">
        <v>2013</v>
      </c>
      <c r="B192" s="75" t="s">
        <v>25</v>
      </c>
      <c r="C192" s="61" t="s">
        <v>37</v>
      </c>
      <c r="D192" s="170"/>
      <c r="E192" s="171"/>
      <c r="F192" s="172"/>
      <c r="G192" s="173"/>
    </row>
    <row r="193" spans="1:7">
      <c r="A193" s="76">
        <v>2013</v>
      </c>
      <c r="B193" s="75" t="s">
        <v>25</v>
      </c>
      <c r="C193" s="61" t="s">
        <v>38</v>
      </c>
      <c r="D193" s="170"/>
      <c r="E193" s="171"/>
      <c r="F193" s="172"/>
      <c r="G193" s="173"/>
    </row>
    <row r="194" spans="1:7">
      <c r="A194" s="76">
        <v>2013</v>
      </c>
      <c r="B194" s="75" t="s">
        <v>25</v>
      </c>
      <c r="C194" s="61" t="s">
        <v>39</v>
      </c>
      <c r="D194" s="170"/>
      <c r="E194" s="171"/>
      <c r="F194" s="172"/>
      <c r="G194" s="173"/>
    </row>
    <row r="195" spans="1:7">
      <c r="A195" s="76">
        <v>2014</v>
      </c>
      <c r="B195" s="75" t="s">
        <v>25</v>
      </c>
      <c r="C195" s="61" t="s">
        <v>34</v>
      </c>
      <c r="D195" s="170"/>
      <c r="E195" s="171"/>
      <c r="F195" s="172"/>
      <c r="G195" s="173"/>
    </row>
    <row r="196" spans="1:7">
      <c r="A196" s="76">
        <v>2014</v>
      </c>
      <c r="B196" s="75" t="s">
        <v>25</v>
      </c>
      <c r="C196" s="61" t="s">
        <v>35</v>
      </c>
      <c r="D196" s="170"/>
      <c r="E196" s="171"/>
      <c r="F196" s="172"/>
      <c r="G196" s="173"/>
    </row>
    <row r="197" spans="1:7">
      <c r="A197" s="76">
        <v>2014</v>
      </c>
      <c r="B197" s="75" t="s">
        <v>25</v>
      </c>
      <c r="C197" s="61" t="s">
        <v>36</v>
      </c>
      <c r="D197" s="170"/>
      <c r="E197" s="171"/>
      <c r="F197" s="172"/>
      <c r="G197" s="173"/>
    </row>
    <row r="198" spans="1:7">
      <c r="A198" s="76">
        <v>2014</v>
      </c>
      <c r="B198" s="75" t="s">
        <v>25</v>
      </c>
      <c r="C198" s="61" t="s">
        <v>37</v>
      </c>
      <c r="D198" s="170"/>
      <c r="E198" s="171"/>
      <c r="F198" s="172"/>
      <c r="G198" s="173"/>
    </row>
    <row r="199" spans="1:7">
      <c r="A199" s="76">
        <v>2014</v>
      </c>
      <c r="B199" s="75" t="s">
        <v>25</v>
      </c>
      <c r="C199" s="61" t="s">
        <v>38</v>
      </c>
      <c r="D199" s="170"/>
      <c r="E199" s="171"/>
      <c r="F199" s="172"/>
      <c r="G199" s="173"/>
    </row>
    <row r="200" spans="1:7">
      <c r="A200" s="76">
        <v>2014</v>
      </c>
      <c r="B200" s="75" t="s">
        <v>25</v>
      </c>
      <c r="C200" s="61" t="s">
        <v>39</v>
      </c>
      <c r="D200" s="170"/>
      <c r="E200" s="171"/>
      <c r="F200" s="172"/>
      <c r="G200" s="173"/>
    </row>
    <row r="201" spans="1:7">
      <c r="A201" s="76">
        <v>2015</v>
      </c>
      <c r="B201" s="75" t="s">
        <v>25</v>
      </c>
      <c r="C201" s="61" t="s">
        <v>34</v>
      </c>
      <c r="D201" s="170"/>
      <c r="E201" s="171"/>
      <c r="F201" s="172"/>
      <c r="G201" s="173"/>
    </row>
    <row r="202" spans="1:7">
      <c r="A202" s="76">
        <v>2015</v>
      </c>
      <c r="B202" s="75" t="s">
        <v>25</v>
      </c>
      <c r="C202" s="61" t="s">
        <v>35</v>
      </c>
      <c r="D202" s="170"/>
      <c r="E202" s="171"/>
      <c r="F202" s="172"/>
      <c r="G202" s="173"/>
    </row>
    <row r="203" spans="1:7">
      <c r="A203" s="76">
        <v>2015</v>
      </c>
      <c r="B203" s="75" t="s">
        <v>25</v>
      </c>
      <c r="C203" s="61" t="s">
        <v>36</v>
      </c>
      <c r="D203" s="170"/>
      <c r="E203" s="171"/>
      <c r="F203" s="172"/>
      <c r="G203" s="173"/>
    </row>
    <row r="204" spans="1:7">
      <c r="A204" s="76">
        <v>2015</v>
      </c>
      <c r="B204" s="75" t="s">
        <v>25</v>
      </c>
      <c r="C204" s="61" t="s">
        <v>37</v>
      </c>
      <c r="D204" s="170"/>
      <c r="E204" s="171"/>
      <c r="F204" s="172"/>
      <c r="G204" s="173"/>
    </row>
    <row r="205" spans="1:7">
      <c r="A205" s="76">
        <v>2015</v>
      </c>
      <c r="B205" s="75" t="s">
        <v>25</v>
      </c>
      <c r="C205" s="61" t="s">
        <v>38</v>
      </c>
      <c r="D205" s="170"/>
      <c r="E205" s="171"/>
      <c r="F205" s="172"/>
      <c r="G205" s="173"/>
    </row>
    <row r="206" spans="1:7">
      <c r="A206" s="76">
        <v>2015</v>
      </c>
      <c r="B206" s="75" t="s">
        <v>25</v>
      </c>
      <c r="C206" s="61" t="s">
        <v>39</v>
      </c>
      <c r="D206" s="170"/>
      <c r="E206" s="171"/>
      <c r="F206" s="172"/>
      <c r="G206" s="173"/>
    </row>
    <row r="207" spans="1:7">
      <c r="A207" s="76">
        <v>2016</v>
      </c>
      <c r="B207" s="75" t="s">
        <v>25</v>
      </c>
      <c r="C207" s="61" t="s">
        <v>34</v>
      </c>
      <c r="D207" s="170"/>
      <c r="E207" s="171"/>
      <c r="F207" s="172"/>
      <c r="G207" s="173"/>
    </row>
    <row r="208" spans="1:7">
      <c r="A208" s="76">
        <v>2016</v>
      </c>
      <c r="B208" s="75" t="s">
        <v>25</v>
      </c>
      <c r="C208" s="61" t="s">
        <v>35</v>
      </c>
      <c r="D208" s="170"/>
      <c r="E208" s="171"/>
      <c r="F208" s="172"/>
      <c r="G208" s="173"/>
    </row>
    <row r="209" spans="1:7">
      <c r="A209" s="76">
        <v>2016</v>
      </c>
      <c r="B209" s="75" t="s">
        <v>25</v>
      </c>
      <c r="C209" s="61" t="s">
        <v>36</v>
      </c>
      <c r="D209" s="170"/>
      <c r="E209" s="171"/>
      <c r="F209" s="172"/>
      <c r="G209" s="173"/>
    </row>
    <row r="210" spans="1:7">
      <c r="A210" s="76">
        <v>2016</v>
      </c>
      <c r="B210" s="75" t="s">
        <v>25</v>
      </c>
      <c r="C210" s="61" t="s">
        <v>37</v>
      </c>
      <c r="D210" s="170"/>
      <c r="E210" s="171"/>
      <c r="F210" s="172"/>
      <c r="G210" s="173"/>
    </row>
    <row r="211" spans="1:7">
      <c r="A211" s="76">
        <v>2016</v>
      </c>
      <c r="B211" s="75" t="s">
        <v>25</v>
      </c>
      <c r="C211" s="61" t="s">
        <v>38</v>
      </c>
      <c r="D211" s="170"/>
      <c r="E211" s="171"/>
      <c r="F211" s="172"/>
      <c r="G211" s="173"/>
    </row>
    <row r="212" spans="1:7">
      <c r="A212" s="76">
        <v>2016</v>
      </c>
      <c r="B212" s="75" t="s">
        <v>25</v>
      </c>
      <c r="C212" s="61" t="s">
        <v>39</v>
      </c>
      <c r="D212" s="170"/>
      <c r="E212" s="171"/>
      <c r="F212" s="172"/>
      <c r="G212" s="173"/>
    </row>
    <row r="213" spans="1:7">
      <c r="A213" s="254"/>
      <c r="B213" s="255"/>
      <c r="C213" s="255"/>
      <c r="D213" s="255"/>
      <c r="E213" s="255"/>
      <c r="F213" s="255"/>
      <c r="G213" s="256"/>
    </row>
    <row r="214" spans="1:7">
      <c r="A214" s="76">
        <v>1984</v>
      </c>
      <c r="B214" s="75" t="s">
        <v>26</v>
      </c>
      <c r="C214" s="61" t="s">
        <v>34</v>
      </c>
      <c r="D214" s="170"/>
      <c r="E214" s="171"/>
      <c r="F214" s="174"/>
      <c r="G214" s="175"/>
    </row>
    <row r="215" spans="1:7">
      <c r="A215" s="76">
        <v>1984</v>
      </c>
      <c r="B215" s="75" t="s">
        <v>26</v>
      </c>
      <c r="C215" s="61" t="s">
        <v>35</v>
      </c>
      <c r="D215" s="170"/>
      <c r="E215" s="171"/>
      <c r="F215" s="174"/>
      <c r="G215" s="175"/>
    </row>
    <row r="216" spans="1:7">
      <c r="A216" s="76">
        <v>1984</v>
      </c>
      <c r="B216" s="75" t="s">
        <v>26</v>
      </c>
      <c r="C216" s="61" t="s">
        <v>36</v>
      </c>
      <c r="D216" s="170"/>
      <c r="E216" s="171"/>
      <c r="F216" s="174"/>
      <c r="G216" s="175"/>
    </row>
    <row r="217" spans="1:7">
      <c r="A217" s="76">
        <v>1984</v>
      </c>
      <c r="B217" s="75" t="s">
        <v>26</v>
      </c>
      <c r="C217" s="61" t="s">
        <v>37</v>
      </c>
      <c r="D217" s="170"/>
      <c r="E217" s="171"/>
      <c r="F217" s="174"/>
      <c r="G217" s="175"/>
    </row>
    <row r="218" spans="1:7">
      <c r="A218" s="76">
        <v>1984</v>
      </c>
      <c r="B218" s="75" t="s">
        <v>26</v>
      </c>
      <c r="C218" s="61" t="s">
        <v>38</v>
      </c>
      <c r="D218" s="170"/>
      <c r="E218" s="171"/>
      <c r="F218" s="174"/>
      <c r="G218" s="175"/>
    </row>
    <row r="219" spans="1:7">
      <c r="A219" s="76">
        <v>1984</v>
      </c>
      <c r="B219" s="75" t="s">
        <v>26</v>
      </c>
      <c r="C219" s="61" t="s">
        <v>39</v>
      </c>
      <c r="D219" s="170"/>
      <c r="E219" s="171"/>
      <c r="F219" s="174"/>
      <c r="G219" s="175"/>
    </row>
    <row r="220" spans="1:7">
      <c r="A220" s="76">
        <v>1985</v>
      </c>
      <c r="B220" s="75" t="s">
        <v>26</v>
      </c>
      <c r="C220" s="61" t="s">
        <v>34</v>
      </c>
      <c r="D220" s="170"/>
      <c r="E220" s="171"/>
      <c r="F220" s="174"/>
      <c r="G220" s="175"/>
    </row>
    <row r="221" spans="1:7">
      <c r="A221" s="76">
        <v>1985</v>
      </c>
      <c r="B221" s="75" t="s">
        <v>26</v>
      </c>
      <c r="C221" s="61" t="s">
        <v>35</v>
      </c>
      <c r="D221" s="170"/>
      <c r="E221" s="171"/>
      <c r="F221" s="174"/>
      <c r="G221" s="175"/>
    </row>
    <row r="222" spans="1:7">
      <c r="A222" s="76">
        <v>1985</v>
      </c>
      <c r="B222" s="75" t="s">
        <v>26</v>
      </c>
      <c r="C222" s="61" t="s">
        <v>36</v>
      </c>
      <c r="D222" s="170"/>
      <c r="E222" s="171"/>
      <c r="F222" s="174"/>
      <c r="G222" s="175"/>
    </row>
    <row r="223" spans="1:7">
      <c r="A223" s="76">
        <v>1985</v>
      </c>
      <c r="B223" s="75" t="s">
        <v>26</v>
      </c>
      <c r="C223" s="61" t="s">
        <v>37</v>
      </c>
      <c r="D223" s="170"/>
      <c r="E223" s="171"/>
      <c r="F223" s="174"/>
      <c r="G223" s="175"/>
    </row>
    <row r="224" spans="1:7">
      <c r="A224" s="76">
        <v>1985</v>
      </c>
      <c r="B224" s="75" t="s">
        <v>26</v>
      </c>
      <c r="C224" s="61" t="s">
        <v>38</v>
      </c>
      <c r="D224" s="170"/>
      <c r="E224" s="171"/>
      <c r="F224" s="174"/>
      <c r="G224" s="175"/>
    </row>
    <row r="225" spans="1:7">
      <c r="A225" s="76">
        <v>1985</v>
      </c>
      <c r="B225" s="75" t="s">
        <v>26</v>
      </c>
      <c r="C225" s="61" t="s">
        <v>39</v>
      </c>
      <c r="D225" s="170"/>
      <c r="E225" s="171"/>
      <c r="F225" s="174"/>
      <c r="G225" s="175"/>
    </row>
    <row r="226" spans="1:7">
      <c r="A226" s="76">
        <v>1986</v>
      </c>
      <c r="B226" s="75" t="s">
        <v>26</v>
      </c>
      <c r="C226" s="61" t="s">
        <v>34</v>
      </c>
      <c r="D226" s="170"/>
      <c r="E226" s="171"/>
      <c r="F226" s="174"/>
      <c r="G226" s="175"/>
    </row>
    <row r="227" spans="1:7">
      <c r="A227" s="76">
        <v>1986</v>
      </c>
      <c r="B227" s="75" t="s">
        <v>26</v>
      </c>
      <c r="C227" s="61" t="s">
        <v>35</v>
      </c>
      <c r="D227" s="170"/>
      <c r="E227" s="171"/>
      <c r="F227" s="174"/>
      <c r="G227" s="175"/>
    </row>
    <row r="228" spans="1:7">
      <c r="A228" s="76">
        <v>1986</v>
      </c>
      <c r="B228" s="75" t="s">
        <v>26</v>
      </c>
      <c r="C228" s="61" t="s">
        <v>36</v>
      </c>
      <c r="D228" s="170"/>
      <c r="E228" s="171"/>
      <c r="F228" s="174"/>
      <c r="G228" s="175"/>
    </row>
    <row r="229" spans="1:7">
      <c r="A229" s="76">
        <v>1986</v>
      </c>
      <c r="B229" s="75" t="s">
        <v>26</v>
      </c>
      <c r="C229" s="61" t="s">
        <v>37</v>
      </c>
      <c r="D229" s="170"/>
      <c r="E229" s="171"/>
      <c r="F229" s="174"/>
      <c r="G229" s="175"/>
    </row>
    <row r="230" spans="1:7">
      <c r="A230" s="76">
        <v>1986</v>
      </c>
      <c r="B230" s="75" t="s">
        <v>26</v>
      </c>
      <c r="C230" s="61" t="s">
        <v>38</v>
      </c>
      <c r="D230" s="170"/>
      <c r="E230" s="171"/>
      <c r="F230" s="174"/>
      <c r="G230" s="175"/>
    </row>
    <row r="231" spans="1:7">
      <c r="A231" s="76">
        <v>1986</v>
      </c>
      <c r="B231" s="75" t="s">
        <v>26</v>
      </c>
      <c r="C231" s="61" t="s">
        <v>39</v>
      </c>
      <c r="D231" s="170"/>
      <c r="E231" s="171"/>
      <c r="F231" s="174"/>
      <c r="G231" s="175"/>
    </row>
    <row r="232" spans="1:7">
      <c r="A232" s="76">
        <v>1987</v>
      </c>
      <c r="B232" s="75" t="s">
        <v>26</v>
      </c>
      <c r="C232" s="61" t="s">
        <v>34</v>
      </c>
      <c r="D232" s="170"/>
      <c r="E232" s="171"/>
      <c r="F232" s="174"/>
      <c r="G232" s="175"/>
    </row>
    <row r="233" spans="1:7">
      <c r="A233" s="76">
        <v>1987</v>
      </c>
      <c r="B233" s="75" t="s">
        <v>26</v>
      </c>
      <c r="C233" s="61" t="s">
        <v>35</v>
      </c>
      <c r="D233" s="170"/>
      <c r="E233" s="171"/>
      <c r="F233" s="174"/>
      <c r="G233" s="175"/>
    </row>
    <row r="234" spans="1:7">
      <c r="A234" s="76">
        <v>1987</v>
      </c>
      <c r="B234" s="75" t="s">
        <v>26</v>
      </c>
      <c r="C234" s="61" t="s">
        <v>36</v>
      </c>
      <c r="D234" s="170"/>
      <c r="E234" s="171"/>
      <c r="F234" s="174"/>
      <c r="G234" s="175"/>
    </row>
    <row r="235" spans="1:7">
      <c r="A235" s="76">
        <v>1987</v>
      </c>
      <c r="B235" s="75" t="s">
        <v>26</v>
      </c>
      <c r="C235" s="61" t="s">
        <v>37</v>
      </c>
      <c r="D235" s="170"/>
      <c r="E235" s="171"/>
      <c r="F235" s="174"/>
      <c r="G235" s="175"/>
    </row>
    <row r="236" spans="1:7">
      <c r="A236" s="76">
        <v>1987</v>
      </c>
      <c r="B236" s="75" t="s">
        <v>26</v>
      </c>
      <c r="C236" s="61" t="s">
        <v>38</v>
      </c>
      <c r="D236" s="170"/>
      <c r="E236" s="171"/>
      <c r="F236" s="174"/>
      <c r="G236" s="175"/>
    </row>
    <row r="237" spans="1:7">
      <c r="A237" s="76">
        <v>1987</v>
      </c>
      <c r="B237" s="75" t="s">
        <v>26</v>
      </c>
      <c r="C237" s="61" t="s">
        <v>39</v>
      </c>
      <c r="D237" s="170"/>
      <c r="E237" s="171"/>
      <c r="F237" s="174"/>
      <c r="G237" s="175"/>
    </row>
    <row r="238" spans="1:7">
      <c r="A238" s="76">
        <v>1988</v>
      </c>
      <c r="B238" s="75" t="s">
        <v>26</v>
      </c>
      <c r="C238" s="61" t="s">
        <v>34</v>
      </c>
      <c r="D238" s="170"/>
      <c r="E238" s="171"/>
      <c r="F238" s="174"/>
      <c r="G238" s="175"/>
    </row>
    <row r="239" spans="1:7">
      <c r="A239" s="76">
        <v>1988</v>
      </c>
      <c r="B239" s="75" t="s">
        <v>26</v>
      </c>
      <c r="C239" s="61" t="s">
        <v>35</v>
      </c>
      <c r="D239" s="170"/>
      <c r="E239" s="171"/>
      <c r="F239" s="174"/>
      <c r="G239" s="175"/>
    </row>
    <row r="240" spans="1:7">
      <c r="A240" s="76">
        <v>1988</v>
      </c>
      <c r="B240" s="75" t="s">
        <v>26</v>
      </c>
      <c r="C240" s="61" t="s">
        <v>36</v>
      </c>
      <c r="D240" s="170"/>
      <c r="E240" s="171"/>
      <c r="F240" s="174"/>
      <c r="G240" s="175"/>
    </row>
    <row r="241" spans="1:7">
      <c r="A241" s="76">
        <v>1988</v>
      </c>
      <c r="B241" s="75" t="s">
        <v>26</v>
      </c>
      <c r="C241" s="61" t="s">
        <v>37</v>
      </c>
      <c r="D241" s="170"/>
      <c r="E241" s="171"/>
      <c r="F241" s="174"/>
      <c r="G241" s="175"/>
    </row>
    <row r="242" spans="1:7">
      <c r="A242" s="76">
        <v>1988</v>
      </c>
      <c r="B242" s="75" t="s">
        <v>26</v>
      </c>
      <c r="C242" s="61" t="s">
        <v>38</v>
      </c>
      <c r="D242" s="170"/>
      <c r="E242" s="171"/>
      <c r="F242" s="174"/>
      <c r="G242" s="175"/>
    </row>
    <row r="243" spans="1:7">
      <c r="A243" s="76">
        <v>1988</v>
      </c>
      <c r="B243" s="75" t="s">
        <v>26</v>
      </c>
      <c r="C243" s="61" t="s">
        <v>39</v>
      </c>
      <c r="D243" s="170"/>
      <c r="E243" s="171"/>
      <c r="F243" s="174"/>
      <c r="G243" s="175"/>
    </row>
    <row r="244" spans="1:7">
      <c r="A244" s="76">
        <v>1989</v>
      </c>
      <c r="B244" s="75" t="s">
        <v>26</v>
      </c>
      <c r="C244" s="61" t="s">
        <v>34</v>
      </c>
      <c r="D244" s="170"/>
      <c r="E244" s="171"/>
      <c r="F244" s="174"/>
      <c r="G244" s="175"/>
    </row>
    <row r="245" spans="1:7">
      <c r="A245" s="76">
        <v>1989</v>
      </c>
      <c r="B245" s="75" t="s">
        <v>26</v>
      </c>
      <c r="C245" s="61" t="s">
        <v>35</v>
      </c>
      <c r="D245" s="170"/>
      <c r="E245" s="171"/>
      <c r="F245" s="174"/>
      <c r="G245" s="175"/>
    </row>
    <row r="246" spans="1:7">
      <c r="A246" s="76">
        <v>1989</v>
      </c>
      <c r="B246" s="75" t="s">
        <v>26</v>
      </c>
      <c r="C246" s="61" t="s">
        <v>36</v>
      </c>
      <c r="D246" s="170"/>
      <c r="E246" s="171"/>
      <c r="F246" s="174"/>
      <c r="G246" s="175"/>
    </row>
    <row r="247" spans="1:7">
      <c r="A247" s="76">
        <v>1989</v>
      </c>
      <c r="B247" s="75" t="s">
        <v>26</v>
      </c>
      <c r="C247" s="61" t="s">
        <v>37</v>
      </c>
      <c r="D247" s="170"/>
      <c r="E247" s="171"/>
      <c r="F247" s="174"/>
      <c r="G247" s="175"/>
    </row>
    <row r="248" spans="1:7">
      <c r="A248" s="76">
        <v>1989</v>
      </c>
      <c r="B248" s="75" t="s">
        <v>26</v>
      </c>
      <c r="C248" s="61" t="s">
        <v>38</v>
      </c>
      <c r="D248" s="170"/>
      <c r="E248" s="171"/>
      <c r="F248" s="174"/>
      <c r="G248" s="175"/>
    </row>
    <row r="249" spans="1:7">
      <c r="A249" s="76">
        <v>1989</v>
      </c>
      <c r="B249" s="75" t="s">
        <v>26</v>
      </c>
      <c r="C249" s="61" t="s">
        <v>39</v>
      </c>
      <c r="D249" s="170"/>
      <c r="E249" s="171"/>
      <c r="F249" s="174"/>
      <c r="G249" s="175"/>
    </row>
    <row r="250" spans="1:7">
      <c r="A250" s="76">
        <v>1990</v>
      </c>
      <c r="B250" s="75" t="s">
        <v>26</v>
      </c>
      <c r="C250" s="61" t="s">
        <v>34</v>
      </c>
      <c r="D250" s="170"/>
      <c r="E250" s="171"/>
      <c r="F250" s="174"/>
      <c r="G250" s="175"/>
    </row>
    <row r="251" spans="1:7">
      <c r="A251" s="76">
        <v>1990</v>
      </c>
      <c r="B251" s="75" t="s">
        <v>26</v>
      </c>
      <c r="C251" s="61" t="s">
        <v>35</v>
      </c>
      <c r="D251" s="170"/>
      <c r="E251" s="171"/>
      <c r="F251" s="174"/>
      <c r="G251" s="175"/>
    </row>
    <row r="252" spans="1:7">
      <c r="A252" s="76">
        <v>1990</v>
      </c>
      <c r="B252" s="75" t="s">
        <v>26</v>
      </c>
      <c r="C252" s="61" t="s">
        <v>36</v>
      </c>
      <c r="D252" s="170"/>
      <c r="E252" s="171"/>
      <c r="F252" s="174"/>
      <c r="G252" s="175"/>
    </row>
    <row r="253" spans="1:7">
      <c r="A253" s="76">
        <v>1990</v>
      </c>
      <c r="B253" s="75" t="s">
        <v>26</v>
      </c>
      <c r="C253" s="61" t="s">
        <v>37</v>
      </c>
      <c r="D253" s="170"/>
      <c r="E253" s="171"/>
      <c r="F253" s="174"/>
      <c r="G253" s="175"/>
    </row>
    <row r="254" spans="1:7">
      <c r="A254" s="76">
        <v>1990</v>
      </c>
      <c r="B254" s="75" t="s">
        <v>26</v>
      </c>
      <c r="C254" s="61" t="s">
        <v>38</v>
      </c>
      <c r="D254" s="170"/>
      <c r="E254" s="171"/>
      <c r="F254" s="174"/>
      <c r="G254" s="175"/>
    </row>
    <row r="255" spans="1:7">
      <c r="A255" s="76">
        <v>1990</v>
      </c>
      <c r="B255" s="75" t="s">
        <v>26</v>
      </c>
      <c r="C255" s="61" t="s">
        <v>39</v>
      </c>
      <c r="D255" s="170"/>
      <c r="E255" s="171"/>
      <c r="F255" s="174"/>
      <c r="G255" s="175"/>
    </row>
    <row r="256" spans="1:7">
      <c r="A256" s="76">
        <v>1991</v>
      </c>
      <c r="B256" s="75" t="s">
        <v>26</v>
      </c>
      <c r="C256" s="61" t="s">
        <v>34</v>
      </c>
      <c r="D256" s="170"/>
      <c r="E256" s="171"/>
      <c r="F256" s="174"/>
      <c r="G256" s="175"/>
    </row>
    <row r="257" spans="1:7">
      <c r="A257" s="76">
        <v>1991</v>
      </c>
      <c r="B257" s="75" t="s">
        <v>26</v>
      </c>
      <c r="C257" s="61" t="s">
        <v>35</v>
      </c>
      <c r="D257" s="170"/>
      <c r="E257" s="171"/>
      <c r="F257" s="174"/>
      <c r="G257" s="175"/>
    </row>
    <row r="258" spans="1:7">
      <c r="A258" s="76">
        <v>1991</v>
      </c>
      <c r="B258" s="75" t="s">
        <v>26</v>
      </c>
      <c r="C258" s="61" t="s">
        <v>36</v>
      </c>
      <c r="D258" s="170"/>
      <c r="E258" s="171"/>
      <c r="F258" s="174"/>
      <c r="G258" s="175"/>
    </row>
    <row r="259" spans="1:7">
      <c r="A259" s="76">
        <v>1991</v>
      </c>
      <c r="B259" s="75" t="s">
        <v>26</v>
      </c>
      <c r="C259" s="61" t="s">
        <v>37</v>
      </c>
      <c r="D259" s="170"/>
      <c r="E259" s="171"/>
      <c r="F259" s="174"/>
      <c r="G259" s="175"/>
    </row>
    <row r="260" spans="1:7">
      <c r="A260" s="76">
        <v>1991</v>
      </c>
      <c r="B260" s="75" t="s">
        <v>26</v>
      </c>
      <c r="C260" s="61" t="s">
        <v>38</v>
      </c>
      <c r="D260" s="170"/>
      <c r="E260" s="171"/>
      <c r="F260" s="174"/>
      <c r="G260" s="175"/>
    </row>
    <row r="261" spans="1:7">
      <c r="A261" s="76">
        <v>1991</v>
      </c>
      <c r="B261" s="75" t="s">
        <v>26</v>
      </c>
      <c r="C261" s="61" t="s">
        <v>39</v>
      </c>
      <c r="D261" s="170"/>
      <c r="E261" s="171"/>
      <c r="F261" s="174"/>
      <c r="G261" s="175"/>
    </row>
    <row r="262" spans="1:7">
      <c r="A262" s="76">
        <v>1992</v>
      </c>
      <c r="B262" s="75" t="s">
        <v>26</v>
      </c>
      <c r="C262" s="61" t="s">
        <v>34</v>
      </c>
      <c r="D262" s="170"/>
      <c r="E262" s="171"/>
      <c r="F262" s="174"/>
      <c r="G262" s="175"/>
    </row>
    <row r="263" spans="1:7">
      <c r="A263" s="76">
        <v>1992</v>
      </c>
      <c r="B263" s="75" t="s">
        <v>26</v>
      </c>
      <c r="C263" s="61" t="s">
        <v>35</v>
      </c>
      <c r="D263" s="170"/>
      <c r="E263" s="171"/>
      <c r="F263" s="174"/>
      <c r="G263" s="175"/>
    </row>
    <row r="264" spans="1:7">
      <c r="A264" s="76">
        <v>1992</v>
      </c>
      <c r="B264" s="75" t="s">
        <v>26</v>
      </c>
      <c r="C264" s="61" t="s">
        <v>36</v>
      </c>
      <c r="D264" s="170"/>
      <c r="E264" s="171"/>
      <c r="F264" s="174"/>
      <c r="G264" s="175"/>
    </row>
    <row r="265" spans="1:7">
      <c r="A265" s="76">
        <v>1992</v>
      </c>
      <c r="B265" s="75" t="s">
        <v>26</v>
      </c>
      <c r="C265" s="61" t="s">
        <v>37</v>
      </c>
      <c r="D265" s="170"/>
      <c r="E265" s="171"/>
      <c r="F265" s="174"/>
      <c r="G265" s="175"/>
    </row>
    <row r="266" spans="1:7">
      <c r="A266" s="76">
        <v>1992</v>
      </c>
      <c r="B266" s="75" t="s">
        <v>26</v>
      </c>
      <c r="C266" s="61" t="s">
        <v>38</v>
      </c>
      <c r="D266" s="170"/>
      <c r="E266" s="171"/>
      <c r="F266" s="174"/>
      <c r="G266" s="175"/>
    </row>
    <row r="267" spans="1:7">
      <c r="A267" s="76">
        <v>1992</v>
      </c>
      <c r="B267" s="75" t="s">
        <v>26</v>
      </c>
      <c r="C267" s="61" t="s">
        <v>39</v>
      </c>
      <c r="D267" s="170"/>
      <c r="E267" s="171"/>
      <c r="F267" s="174"/>
      <c r="G267" s="175"/>
    </row>
    <row r="268" spans="1:7">
      <c r="A268" s="76">
        <v>1993</v>
      </c>
      <c r="B268" s="75" t="s">
        <v>26</v>
      </c>
      <c r="C268" s="61" t="s">
        <v>34</v>
      </c>
      <c r="D268" s="170"/>
      <c r="E268" s="171"/>
      <c r="F268" s="174"/>
      <c r="G268" s="175"/>
    </row>
    <row r="269" spans="1:7">
      <c r="A269" s="76">
        <v>1993</v>
      </c>
      <c r="B269" s="75" t="s">
        <v>26</v>
      </c>
      <c r="C269" s="61" t="s">
        <v>35</v>
      </c>
      <c r="D269" s="170"/>
      <c r="E269" s="171"/>
      <c r="F269" s="174"/>
      <c r="G269" s="175"/>
    </row>
    <row r="270" spans="1:7">
      <c r="A270" s="76">
        <v>1993</v>
      </c>
      <c r="B270" s="75" t="s">
        <v>26</v>
      </c>
      <c r="C270" s="61" t="s">
        <v>36</v>
      </c>
      <c r="D270" s="170"/>
      <c r="E270" s="171"/>
      <c r="F270" s="174"/>
      <c r="G270" s="175"/>
    </row>
    <row r="271" spans="1:7">
      <c r="A271" s="76">
        <v>1993</v>
      </c>
      <c r="B271" s="75" t="s">
        <v>26</v>
      </c>
      <c r="C271" s="61" t="s">
        <v>37</v>
      </c>
      <c r="D271" s="170"/>
      <c r="E271" s="171"/>
      <c r="F271" s="174"/>
      <c r="G271" s="175"/>
    </row>
    <row r="272" spans="1:7">
      <c r="A272" s="76">
        <v>1993</v>
      </c>
      <c r="B272" s="75" t="s">
        <v>26</v>
      </c>
      <c r="C272" s="61" t="s">
        <v>38</v>
      </c>
      <c r="D272" s="170"/>
      <c r="E272" s="171"/>
      <c r="F272" s="174"/>
      <c r="G272" s="175"/>
    </row>
    <row r="273" spans="1:7">
      <c r="A273" s="76">
        <v>1993</v>
      </c>
      <c r="B273" s="75" t="s">
        <v>26</v>
      </c>
      <c r="C273" s="61" t="s">
        <v>39</v>
      </c>
      <c r="D273" s="170"/>
      <c r="E273" s="171"/>
      <c r="F273" s="174"/>
      <c r="G273" s="175"/>
    </row>
    <row r="274" spans="1:7">
      <c r="A274" s="76">
        <v>1994</v>
      </c>
      <c r="B274" s="75" t="s">
        <v>26</v>
      </c>
      <c r="C274" s="61" t="s">
        <v>34</v>
      </c>
      <c r="D274" s="170"/>
      <c r="E274" s="171"/>
      <c r="F274" s="174"/>
      <c r="G274" s="175"/>
    </row>
    <row r="275" spans="1:7">
      <c r="A275" s="76">
        <v>1994</v>
      </c>
      <c r="B275" s="75" t="s">
        <v>26</v>
      </c>
      <c r="C275" s="61" t="s">
        <v>35</v>
      </c>
      <c r="D275" s="170"/>
      <c r="E275" s="171"/>
      <c r="F275" s="174"/>
      <c r="G275" s="175"/>
    </row>
    <row r="276" spans="1:7">
      <c r="A276" s="76">
        <v>1994</v>
      </c>
      <c r="B276" s="75" t="s">
        <v>26</v>
      </c>
      <c r="C276" s="61" t="s">
        <v>36</v>
      </c>
      <c r="D276" s="170"/>
      <c r="E276" s="171"/>
      <c r="F276" s="174"/>
      <c r="G276" s="175"/>
    </row>
    <row r="277" spans="1:7">
      <c r="A277" s="76">
        <v>1994</v>
      </c>
      <c r="B277" s="75" t="s">
        <v>26</v>
      </c>
      <c r="C277" s="61" t="s">
        <v>37</v>
      </c>
      <c r="D277" s="170"/>
      <c r="E277" s="171"/>
      <c r="F277" s="174"/>
      <c r="G277" s="175"/>
    </row>
    <row r="278" spans="1:7">
      <c r="A278" s="76">
        <v>1994</v>
      </c>
      <c r="B278" s="75" t="s">
        <v>26</v>
      </c>
      <c r="C278" s="61" t="s">
        <v>38</v>
      </c>
      <c r="D278" s="170"/>
      <c r="E278" s="171"/>
      <c r="F278" s="174"/>
      <c r="G278" s="175"/>
    </row>
    <row r="279" spans="1:7">
      <c r="A279" s="76">
        <v>1994</v>
      </c>
      <c r="B279" s="75" t="s">
        <v>26</v>
      </c>
      <c r="C279" s="61" t="s">
        <v>39</v>
      </c>
      <c r="D279" s="170"/>
      <c r="E279" s="171"/>
      <c r="F279" s="174"/>
      <c r="G279" s="175"/>
    </row>
    <row r="280" spans="1:7">
      <c r="A280" s="76">
        <v>1995</v>
      </c>
      <c r="B280" s="75" t="s">
        <v>26</v>
      </c>
      <c r="C280" s="61" t="s">
        <v>34</v>
      </c>
      <c r="D280" s="170"/>
      <c r="E280" s="171"/>
      <c r="F280" s="174"/>
      <c r="G280" s="175"/>
    </row>
    <row r="281" spans="1:7">
      <c r="A281" s="76">
        <v>1995</v>
      </c>
      <c r="B281" s="75" t="s">
        <v>26</v>
      </c>
      <c r="C281" s="61" t="s">
        <v>35</v>
      </c>
      <c r="D281" s="170"/>
      <c r="E281" s="171"/>
      <c r="F281" s="174"/>
      <c r="G281" s="175"/>
    </row>
    <row r="282" spans="1:7">
      <c r="A282" s="76">
        <v>1995</v>
      </c>
      <c r="B282" s="75" t="s">
        <v>26</v>
      </c>
      <c r="C282" s="61" t="s">
        <v>36</v>
      </c>
      <c r="D282" s="170"/>
      <c r="E282" s="171"/>
      <c r="F282" s="174"/>
      <c r="G282" s="175"/>
    </row>
    <row r="283" spans="1:7">
      <c r="A283" s="76">
        <v>1995</v>
      </c>
      <c r="B283" s="75" t="s">
        <v>26</v>
      </c>
      <c r="C283" s="61" t="s">
        <v>37</v>
      </c>
      <c r="D283" s="170"/>
      <c r="E283" s="171"/>
      <c r="F283" s="174"/>
      <c r="G283" s="175"/>
    </row>
    <row r="284" spans="1:7">
      <c r="A284" s="76">
        <v>1995</v>
      </c>
      <c r="B284" s="75" t="s">
        <v>26</v>
      </c>
      <c r="C284" s="61" t="s">
        <v>38</v>
      </c>
      <c r="D284" s="170"/>
      <c r="E284" s="171"/>
      <c r="F284" s="174"/>
      <c r="G284" s="175"/>
    </row>
    <row r="285" spans="1:7">
      <c r="A285" s="76">
        <v>1995</v>
      </c>
      <c r="B285" s="75" t="s">
        <v>26</v>
      </c>
      <c r="C285" s="61" t="s">
        <v>39</v>
      </c>
      <c r="D285" s="170"/>
      <c r="E285" s="171"/>
      <c r="F285" s="174"/>
      <c r="G285" s="175"/>
    </row>
    <row r="286" spans="1:7">
      <c r="A286" s="76">
        <v>1996</v>
      </c>
      <c r="B286" s="75" t="s">
        <v>26</v>
      </c>
      <c r="C286" s="61" t="s">
        <v>34</v>
      </c>
      <c r="D286" s="170"/>
      <c r="E286" s="171"/>
      <c r="F286" s="174"/>
      <c r="G286" s="175"/>
    </row>
    <row r="287" spans="1:7">
      <c r="A287" s="76">
        <v>1996</v>
      </c>
      <c r="B287" s="75" t="s">
        <v>26</v>
      </c>
      <c r="C287" s="61" t="s">
        <v>35</v>
      </c>
      <c r="D287" s="170"/>
      <c r="E287" s="171"/>
      <c r="F287" s="174"/>
      <c r="G287" s="175"/>
    </row>
    <row r="288" spans="1:7">
      <c r="A288" s="76">
        <v>1996</v>
      </c>
      <c r="B288" s="75" t="s">
        <v>26</v>
      </c>
      <c r="C288" s="61" t="s">
        <v>36</v>
      </c>
      <c r="D288" s="170"/>
      <c r="E288" s="171"/>
      <c r="F288" s="174"/>
      <c r="G288" s="175"/>
    </row>
    <row r="289" spans="1:7">
      <c r="A289" s="76">
        <v>1996</v>
      </c>
      <c r="B289" s="75" t="s">
        <v>26</v>
      </c>
      <c r="C289" s="61" t="s">
        <v>37</v>
      </c>
      <c r="D289" s="170"/>
      <c r="E289" s="171"/>
      <c r="F289" s="174"/>
      <c r="G289" s="175"/>
    </row>
    <row r="290" spans="1:7">
      <c r="A290" s="76">
        <v>1996</v>
      </c>
      <c r="B290" s="75" t="s">
        <v>26</v>
      </c>
      <c r="C290" s="61" t="s">
        <v>38</v>
      </c>
      <c r="D290" s="170"/>
      <c r="E290" s="171"/>
      <c r="F290" s="174"/>
      <c r="G290" s="175"/>
    </row>
    <row r="291" spans="1:7">
      <c r="A291" s="76">
        <v>1996</v>
      </c>
      <c r="B291" s="75" t="s">
        <v>26</v>
      </c>
      <c r="C291" s="61" t="s">
        <v>39</v>
      </c>
      <c r="D291" s="170"/>
      <c r="E291" s="171"/>
      <c r="F291" s="174"/>
      <c r="G291" s="175"/>
    </row>
    <row r="292" spans="1:7">
      <c r="A292" s="76">
        <v>1997</v>
      </c>
      <c r="B292" s="75" t="s">
        <v>26</v>
      </c>
      <c r="C292" s="61" t="s">
        <v>34</v>
      </c>
      <c r="D292" s="170"/>
      <c r="E292" s="171"/>
      <c r="F292" s="174"/>
      <c r="G292" s="175"/>
    </row>
    <row r="293" spans="1:7">
      <c r="A293" s="76">
        <v>1997</v>
      </c>
      <c r="B293" s="75" t="s">
        <v>26</v>
      </c>
      <c r="C293" s="61" t="s">
        <v>35</v>
      </c>
      <c r="D293" s="170"/>
      <c r="E293" s="171"/>
      <c r="F293" s="174"/>
      <c r="G293" s="175"/>
    </row>
    <row r="294" spans="1:7">
      <c r="A294" s="76">
        <v>1997</v>
      </c>
      <c r="B294" s="75" t="s">
        <v>26</v>
      </c>
      <c r="C294" s="61" t="s">
        <v>36</v>
      </c>
      <c r="D294" s="170"/>
      <c r="E294" s="171"/>
      <c r="F294" s="174"/>
      <c r="G294" s="175"/>
    </row>
    <row r="295" spans="1:7">
      <c r="A295" s="76">
        <v>1997</v>
      </c>
      <c r="B295" s="75" t="s">
        <v>26</v>
      </c>
      <c r="C295" s="61" t="s">
        <v>37</v>
      </c>
      <c r="D295" s="170"/>
      <c r="E295" s="171"/>
      <c r="F295" s="174"/>
      <c r="G295" s="175"/>
    </row>
    <row r="296" spans="1:7">
      <c r="A296" s="76">
        <v>1997</v>
      </c>
      <c r="B296" s="75" t="s">
        <v>26</v>
      </c>
      <c r="C296" s="61" t="s">
        <v>38</v>
      </c>
      <c r="D296" s="170"/>
      <c r="E296" s="171"/>
      <c r="F296" s="174"/>
      <c r="G296" s="175"/>
    </row>
    <row r="297" spans="1:7">
      <c r="A297" s="76">
        <v>1997</v>
      </c>
      <c r="B297" s="75" t="s">
        <v>26</v>
      </c>
      <c r="C297" s="61" t="s">
        <v>39</v>
      </c>
      <c r="D297" s="170"/>
      <c r="E297" s="171"/>
      <c r="F297" s="174"/>
      <c r="G297" s="175"/>
    </row>
    <row r="298" spans="1:7">
      <c r="A298" s="76">
        <v>1998</v>
      </c>
      <c r="B298" s="75" t="s">
        <v>26</v>
      </c>
      <c r="C298" s="61" t="s">
        <v>34</v>
      </c>
      <c r="D298" s="170"/>
      <c r="E298" s="171"/>
      <c r="F298" s="174"/>
      <c r="G298" s="175"/>
    </row>
    <row r="299" spans="1:7">
      <c r="A299" s="76">
        <v>1998</v>
      </c>
      <c r="B299" s="75" t="s">
        <v>26</v>
      </c>
      <c r="C299" s="61" t="s">
        <v>35</v>
      </c>
      <c r="D299" s="170"/>
      <c r="E299" s="171"/>
      <c r="F299" s="174"/>
      <c r="G299" s="175"/>
    </row>
    <row r="300" spans="1:7">
      <c r="A300" s="76">
        <v>1998</v>
      </c>
      <c r="B300" s="75" t="s">
        <v>26</v>
      </c>
      <c r="C300" s="61" t="s">
        <v>36</v>
      </c>
      <c r="D300" s="170"/>
      <c r="E300" s="171"/>
      <c r="F300" s="174"/>
      <c r="G300" s="175"/>
    </row>
    <row r="301" spans="1:7">
      <c r="A301" s="76">
        <v>1998</v>
      </c>
      <c r="B301" s="75" t="s">
        <v>26</v>
      </c>
      <c r="C301" s="61" t="s">
        <v>37</v>
      </c>
      <c r="D301" s="170"/>
      <c r="E301" s="171"/>
      <c r="F301" s="174"/>
      <c r="G301" s="175"/>
    </row>
    <row r="302" spans="1:7">
      <c r="A302" s="76">
        <v>1998</v>
      </c>
      <c r="B302" s="75" t="s">
        <v>26</v>
      </c>
      <c r="C302" s="61" t="s">
        <v>38</v>
      </c>
      <c r="D302" s="170"/>
      <c r="E302" s="171"/>
      <c r="F302" s="174"/>
      <c r="G302" s="175"/>
    </row>
    <row r="303" spans="1:7">
      <c r="A303" s="76">
        <v>1998</v>
      </c>
      <c r="B303" s="75" t="s">
        <v>26</v>
      </c>
      <c r="C303" s="61" t="s">
        <v>39</v>
      </c>
      <c r="D303" s="170"/>
      <c r="E303" s="171"/>
      <c r="F303" s="174"/>
      <c r="G303" s="175"/>
    </row>
    <row r="304" spans="1:7">
      <c r="A304" s="76">
        <v>1999</v>
      </c>
      <c r="B304" s="75" t="s">
        <v>26</v>
      </c>
      <c r="C304" s="61" t="s">
        <v>34</v>
      </c>
      <c r="D304" s="170"/>
      <c r="E304" s="171"/>
      <c r="F304" s="174"/>
      <c r="G304" s="175"/>
    </row>
    <row r="305" spans="1:7">
      <c r="A305" s="76">
        <v>1999</v>
      </c>
      <c r="B305" s="75" t="s">
        <v>26</v>
      </c>
      <c r="C305" s="61" t="s">
        <v>35</v>
      </c>
      <c r="D305" s="170"/>
      <c r="E305" s="171"/>
      <c r="F305" s="174"/>
      <c r="G305" s="175"/>
    </row>
    <row r="306" spans="1:7">
      <c r="A306" s="76">
        <v>1999</v>
      </c>
      <c r="B306" s="75" t="s">
        <v>26</v>
      </c>
      <c r="C306" s="61" t="s">
        <v>36</v>
      </c>
      <c r="D306" s="170"/>
      <c r="E306" s="171"/>
      <c r="F306" s="174"/>
      <c r="G306" s="175"/>
    </row>
    <row r="307" spans="1:7">
      <c r="A307" s="76">
        <v>1999</v>
      </c>
      <c r="B307" s="75" t="s">
        <v>26</v>
      </c>
      <c r="C307" s="61" t="s">
        <v>37</v>
      </c>
      <c r="D307" s="170"/>
      <c r="E307" s="171"/>
      <c r="F307" s="174"/>
      <c r="G307" s="175"/>
    </row>
    <row r="308" spans="1:7">
      <c r="A308" s="76">
        <v>1999</v>
      </c>
      <c r="B308" s="75" t="s">
        <v>26</v>
      </c>
      <c r="C308" s="61" t="s">
        <v>38</v>
      </c>
      <c r="D308" s="170"/>
      <c r="E308" s="171"/>
      <c r="F308" s="174"/>
      <c r="G308" s="175"/>
    </row>
    <row r="309" spans="1:7">
      <c r="A309" s="76">
        <v>1999</v>
      </c>
      <c r="B309" s="75" t="s">
        <v>26</v>
      </c>
      <c r="C309" s="61" t="s">
        <v>39</v>
      </c>
      <c r="D309" s="170"/>
      <c r="E309" s="171"/>
      <c r="F309" s="174"/>
      <c r="G309" s="175"/>
    </row>
    <row r="310" spans="1:7">
      <c r="A310" s="76">
        <v>2000</v>
      </c>
      <c r="B310" s="75" t="s">
        <v>26</v>
      </c>
      <c r="C310" s="61" t="s">
        <v>34</v>
      </c>
      <c r="D310" s="170"/>
      <c r="E310" s="171"/>
      <c r="F310" s="174"/>
      <c r="G310" s="175"/>
    </row>
    <row r="311" spans="1:7">
      <c r="A311" s="76">
        <v>2000</v>
      </c>
      <c r="B311" s="75" t="s">
        <v>26</v>
      </c>
      <c r="C311" s="61" t="s">
        <v>35</v>
      </c>
      <c r="D311" s="170"/>
      <c r="E311" s="171"/>
      <c r="F311" s="174"/>
      <c r="G311" s="175"/>
    </row>
    <row r="312" spans="1:7">
      <c r="A312" s="76">
        <v>2000</v>
      </c>
      <c r="B312" s="75" t="s">
        <v>26</v>
      </c>
      <c r="C312" s="61" t="s">
        <v>36</v>
      </c>
      <c r="D312" s="170"/>
      <c r="E312" s="171"/>
      <c r="F312" s="174"/>
      <c r="G312" s="175"/>
    </row>
    <row r="313" spans="1:7">
      <c r="A313" s="76">
        <v>2000</v>
      </c>
      <c r="B313" s="75" t="s">
        <v>26</v>
      </c>
      <c r="C313" s="61" t="s">
        <v>37</v>
      </c>
      <c r="D313" s="170"/>
      <c r="E313" s="171"/>
      <c r="F313" s="174"/>
      <c r="G313" s="175"/>
    </row>
    <row r="314" spans="1:7">
      <c r="A314" s="76">
        <v>2000</v>
      </c>
      <c r="B314" s="75" t="s">
        <v>26</v>
      </c>
      <c r="C314" s="61" t="s">
        <v>38</v>
      </c>
      <c r="D314" s="170"/>
      <c r="E314" s="171"/>
      <c r="F314" s="174"/>
      <c r="G314" s="175"/>
    </row>
    <row r="315" spans="1:7">
      <c r="A315" s="76">
        <v>2000</v>
      </c>
      <c r="B315" s="75" t="s">
        <v>26</v>
      </c>
      <c r="C315" s="61" t="s">
        <v>39</v>
      </c>
      <c r="D315" s="170"/>
      <c r="E315" s="171"/>
      <c r="F315" s="174"/>
      <c r="G315" s="175"/>
    </row>
    <row r="316" spans="1:7">
      <c r="A316" s="76">
        <v>2001</v>
      </c>
      <c r="B316" s="75" t="s">
        <v>26</v>
      </c>
      <c r="C316" s="61" t="s">
        <v>34</v>
      </c>
      <c r="D316" s="170"/>
      <c r="E316" s="171"/>
      <c r="F316" s="174"/>
      <c r="G316" s="175"/>
    </row>
    <row r="317" spans="1:7">
      <c r="A317" s="76">
        <v>2001</v>
      </c>
      <c r="B317" s="75" t="s">
        <v>26</v>
      </c>
      <c r="C317" s="61" t="s">
        <v>35</v>
      </c>
      <c r="D317" s="170"/>
      <c r="E317" s="171"/>
      <c r="F317" s="174"/>
      <c r="G317" s="175"/>
    </row>
    <row r="318" spans="1:7">
      <c r="A318" s="76">
        <v>2001</v>
      </c>
      <c r="B318" s="75" t="s">
        <v>26</v>
      </c>
      <c r="C318" s="61" t="s">
        <v>36</v>
      </c>
      <c r="D318" s="170"/>
      <c r="E318" s="171"/>
      <c r="F318" s="174"/>
      <c r="G318" s="175"/>
    </row>
    <row r="319" spans="1:7">
      <c r="A319" s="76">
        <v>2001</v>
      </c>
      <c r="B319" s="75" t="s">
        <v>26</v>
      </c>
      <c r="C319" s="61" t="s">
        <v>37</v>
      </c>
      <c r="D319" s="170"/>
      <c r="E319" s="171"/>
      <c r="F319" s="174"/>
      <c r="G319" s="175"/>
    </row>
    <row r="320" spans="1:7">
      <c r="A320" s="76">
        <v>2001</v>
      </c>
      <c r="B320" s="75" t="s">
        <v>26</v>
      </c>
      <c r="C320" s="61" t="s">
        <v>38</v>
      </c>
      <c r="D320" s="170"/>
      <c r="E320" s="171"/>
      <c r="F320" s="174"/>
      <c r="G320" s="175"/>
    </row>
    <row r="321" spans="1:7">
      <c r="A321" s="76">
        <v>2001</v>
      </c>
      <c r="B321" s="75" t="s">
        <v>26</v>
      </c>
      <c r="C321" s="61" t="s">
        <v>39</v>
      </c>
      <c r="D321" s="170"/>
      <c r="E321" s="171"/>
      <c r="F321" s="174"/>
      <c r="G321" s="175"/>
    </row>
    <row r="322" spans="1:7">
      <c r="A322" s="76">
        <v>2002</v>
      </c>
      <c r="B322" s="75" t="s">
        <v>26</v>
      </c>
      <c r="C322" s="61" t="s">
        <v>34</v>
      </c>
      <c r="D322" s="170"/>
      <c r="E322" s="171"/>
      <c r="F322" s="174"/>
      <c r="G322" s="175"/>
    </row>
    <row r="323" spans="1:7">
      <c r="A323" s="76">
        <v>2002</v>
      </c>
      <c r="B323" s="75" t="s">
        <v>26</v>
      </c>
      <c r="C323" s="61" t="s">
        <v>35</v>
      </c>
      <c r="D323" s="170"/>
      <c r="E323" s="171"/>
      <c r="F323" s="174"/>
      <c r="G323" s="175"/>
    </row>
    <row r="324" spans="1:7">
      <c r="A324" s="76">
        <v>2002</v>
      </c>
      <c r="B324" s="75" t="s">
        <v>26</v>
      </c>
      <c r="C324" s="61" t="s">
        <v>36</v>
      </c>
      <c r="D324" s="170"/>
      <c r="E324" s="171"/>
      <c r="F324" s="174"/>
      <c r="G324" s="175"/>
    </row>
    <row r="325" spans="1:7">
      <c r="A325" s="76">
        <v>2002</v>
      </c>
      <c r="B325" s="75" t="s">
        <v>26</v>
      </c>
      <c r="C325" s="61" t="s">
        <v>37</v>
      </c>
      <c r="D325" s="170"/>
      <c r="E325" s="171"/>
      <c r="F325" s="174"/>
      <c r="G325" s="175"/>
    </row>
    <row r="326" spans="1:7">
      <c r="A326" s="76">
        <v>2002</v>
      </c>
      <c r="B326" s="75" t="s">
        <v>26</v>
      </c>
      <c r="C326" s="61" t="s">
        <v>38</v>
      </c>
      <c r="D326" s="170"/>
      <c r="E326" s="171"/>
      <c r="F326" s="174"/>
      <c r="G326" s="175"/>
    </row>
    <row r="327" spans="1:7">
      <c r="A327" s="76">
        <v>2002</v>
      </c>
      <c r="B327" s="75" t="s">
        <v>26</v>
      </c>
      <c r="C327" s="61" t="s">
        <v>39</v>
      </c>
      <c r="D327" s="170"/>
      <c r="E327" s="171"/>
      <c r="F327" s="174"/>
      <c r="G327" s="175"/>
    </row>
    <row r="328" spans="1:7">
      <c r="A328" s="76">
        <v>2003</v>
      </c>
      <c r="B328" s="75" t="s">
        <v>26</v>
      </c>
      <c r="C328" s="61" t="s">
        <v>34</v>
      </c>
      <c r="D328" s="170"/>
      <c r="E328" s="171"/>
      <c r="F328" s="174"/>
      <c r="G328" s="175"/>
    </row>
    <row r="329" spans="1:7">
      <c r="A329" s="76">
        <v>2003</v>
      </c>
      <c r="B329" s="75" t="s">
        <v>26</v>
      </c>
      <c r="C329" s="61" t="s">
        <v>35</v>
      </c>
      <c r="D329" s="170"/>
      <c r="E329" s="171"/>
      <c r="F329" s="174"/>
      <c r="G329" s="175"/>
    </row>
    <row r="330" spans="1:7">
      <c r="A330" s="76">
        <v>2003</v>
      </c>
      <c r="B330" s="75" t="s">
        <v>26</v>
      </c>
      <c r="C330" s="61" t="s">
        <v>36</v>
      </c>
      <c r="D330" s="170"/>
      <c r="E330" s="171"/>
      <c r="F330" s="174"/>
      <c r="G330" s="175"/>
    </row>
    <row r="331" spans="1:7">
      <c r="A331" s="76">
        <v>2003</v>
      </c>
      <c r="B331" s="75" t="s">
        <v>26</v>
      </c>
      <c r="C331" s="61" t="s">
        <v>37</v>
      </c>
      <c r="D331" s="170"/>
      <c r="E331" s="171"/>
      <c r="F331" s="174"/>
      <c r="G331" s="175"/>
    </row>
    <row r="332" spans="1:7">
      <c r="A332" s="76">
        <v>2003</v>
      </c>
      <c r="B332" s="75" t="s">
        <v>26</v>
      </c>
      <c r="C332" s="61" t="s">
        <v>38</v>
      </c>
      <c r="D332" s="170"/>
      <c r="E332" s="171"/>
      <c r="F332" s="174"/>
      <c r="G332" s="175"/>
    </row>
    <row r="333" spans="1:7">
      <c r="A333" s="76">
        <v>2003</v>
      </c>
      <c r="B333" s="75" t="s">
        <v>26</v>
      </c>
      <c r="C333" s="61" t="s">
        <v>39</v>
      </c>
      <c r="D333" s="170"/>
      <c r="E333" s="171"/>
      <c r="F333" s="174"/>
      <c r="G333" s="175"/>
    </row>
    <row r="334" spans="1:7">
      <c r="A334" s="76">
        <v>2004</v>
      </c>
      <c r="B334" s="75" t="s">
        <v>26</v>
      </c>
      <c r="C334" s="61" t="s">
        <v>34</v>
      </c>
      <c r="D334" s="170"/>
      <c r="E334" s="171"/>
      <c r="F334" s="174"/>
      <c r="G334" s="175"/>
    </row>
    <row r="335" spans="1:7">
      <c r="A335" s="76">
        <v>2004</v>
      </c>
      <c r="B335" s="75" t="s">
        <v>26</v>
      </c>
      <c r="C335" s="61" t="s">
        <v>35</v>
      </c>
      <c r="D335" s="170"/>
      <c r="E335" s="171"/>
      <c r="F335" s="174"/>
      <c r="G335" s="175"/>
    </row>
    <row r="336" spans="1:7">
      <c r="A336" s="76">
        <v>2004</v>
      </c>
      <c r="B336" s="75" t="s">
        <v>26</v>
      </c>
      <c r="C336" s="61" t="s">
        <v>36</v>
      </c>
      <c r="D336" s="170"/>
      <c r="E336" s="171"/>
      <c r="F336" s="174"/>
      <c r="G336" s="175"/>
    </row>
    <row r="337" spans="1:7">
      <c r="A337" s="76">
        <v>2004</v>
      </c>
      <c r="B337" s="75" t="s">
        <v>26</v>
      </c>
      <c r="C337" s="61" t="s">
        <v>37</v>
      </c>
      <c r="D337" s="170"/>
      <c r="E337" s="171"/>
      <c r="F337" s="174"/>
      <c r="G337" s="175"/>
    </row>
    <row r="338" spans="1:7">
      <c r="A338" s="76">
        <v>2004</v>
      </c>
      <c r="B338" s="75" t="s">
        <v>26</v>
      </c>
      <c r="C338" s="61" t="s">
        <v>38</v>
      </c>
      <c r="D338" s="170"/>
      <c r="E338" s="171"/>
      <c r="F338" s="174"/>
      <c r="G338" s="175"/>
    </row>
    <row r="339" spans="1:7">
      <c r="A339" s="76">
        <v>2004</v>
      </c>
      <c r="B339" s="75" t="s">
        <v>26</v>
      </c>
      <c r="C339" s="61" t="s">
        <v>39</v>
      </c>
      <c r="D339" s="170"/>
      <c r="E339" s="171"/>
      <c r="F339" s="174"/>
      <c r="G339" s="175"/>
    </row>
    <row r="340" spans="1:7">
      <c r="A340" s="76">
        <v>2005</v>
      </c>
      <c r="B340" s="75" t="s">
        <v>26</v>
      </c>
      <c r="C340" s="61" t="s">
        <v>34</v>
      </c>
      <c r="D340" s="170"/>
      <c r="E340" s="171"/>
      <c r="F340" s="174"/>
      <c r="G340" s="175"/>
    </row>
    <row r="341" spans="1:7">
      <c r="A341" s="76">
        <v>2005</v>
      </c>
      <c r="B341" s="75" t="s">
        <v>26</v>
      </c>
      <c r="C341" s="61" t="s">
        <v>35</v>
      </c>
      <c r="D341" s="170"/>
      <c r="E341" s="171"/>
      <c r="F341" s="174"/>
      <c r="G341" s="175"/>
    </row>
    <row r="342" spans="1:7">
      <c r="A342" s="76">
        <v>2005</v>
      </c>
      <c r="B342" s="75" t="s">
        <v>26</v>
      </c>
      <c r="C342" s="61" t="s">
        <v>36</v>
      </c>
      <c r="D342" s="170"/>
      <c r="E342" s="171"/>
      <c r="F342" s="174"/>
      <c r="G342" s="175"/>
    </row>
    <row r="343" spans="1:7">
      <c r="A343" s="76">
        <v>2005</v>
      </c>
      <c r="B343" s="75" t="s">
        <v>26</v>
      </c>
      <c r="C343" s="61" t="s">
        <v>37</v>
      </c>
      <c r="D343" s="170"/>
      <c r="E343" s="171"/>
      <c r="F343" s="174"/>
      <c r="G343" s="175"/>
    </row>
    <row r="344" spans="1:7">
      <c r="A344" s="76">
        <v>2005</v>
      </c>
      <c r="B344" s="75" t="s">
        <v>26</v>
      </c>
      <c r="C344" s="61" t="s">
        <v>38</v>
      </c>
      <c r="D344" s="170"/>
      <c r="E344" s="171"/>
      <c r="F344" s="174"/>
      <c r="G344" s="175"/>
    </row>
    <row r="345" spans="1:7">
      <c r="A345" s="76">
        <v>2005</v>
      </c>
      <c r="B345" s="75" t="s">
        <v>26</v>
      </c>
      <c r="C345" s="61" t="s">
        <v>39</v>
      </c>
      <c r="D345" s="170"/>
      <c r="E345" s="171"/>
      <c r="F345" s="174"/>
      <c r="G345" s="175"/>
    </row>
    <row r="346" spans="1:7">
      <c r="A346" s="76">
        <v>2006</v>
      </c>
      <c r="B346" s="75" t="s">
        <v>26</v>
      </c>
      <c r="C346" s="61" t="s">
        <v>34</v>
      </c>
      <c r="D346" s="170"/>
      <c r="E346" s="171"/>
      <c r="F346" s="174"/>
      <c r="G346" s="175"/>
    </row>
    <row r="347" spans="1:7">
      <c r="A347" s="76">
        <v>2006</v>
      </c>
      <c r="B347" s="75" t="s">
        <v>26</v>
      </c>
      <c r="C347" s="61" t="s">
        <v>35</v>
      </c>
      <c r="D347" s="170"/>
      <c r="E347" s="171"/>
      <c r="F347" s="174"/>
      <c r="G347" s="175"/>
    </row>
    <row r="348" spans="1:7">
      <c r="A348" s="76">
        <v>2006</v>
      </c>
      <c r="B348" s="75" t="s">
        <v>26</v>
      </c>
      <c r="C348" s="61" t="s">
        <v>36</v>
      </c>
      <c r="D348" s="170"/>
      <c r="E348" s="171"/>
      <c r="F348" s="174"/>
      <c r="G348" s="175"/>
    </row>
    <row r="349" spans="1:7">
      <c r="A349" s="76">
        <v>2006</v>
      </c>
      <c r="B349" s="75" t="s">
        <v>26</v>
      </c>
      <c r="C349" s="61" t="s">
        <v>37</v>
      </c>
      <c r="D349" s="170"/>
      <c r="E349" s="171"/>
      <c r="F349" s="174"/>
      <c r="G349" s="175"/>
    </row>
    <row r="350" spans="1:7">
      <c r="A350" s="76">
        <v>2006</v>
      </c>
      <c r="B350" s="75" t="s">
        <v>26</v>
      </c>
      <c r="C350" s="61" t="s">
        <v>38</v>
      </c>
      <c r="D350" s="170"/>
      <c r="E350" s="171"/>
      <c r="F350" s="174"/>
      <c r="G350" s="175"/>
    </row>
    <row r="351" spans="1:7">
      <c r="A351" s="76">
        <v>2006</v>
      </c>
      <c r="B351" s="75" t="s">
        <v>26</v>
      </c>
      <c r="C351" s="61" t="s">
        <v>39</v>
      </c>
      <c r="D351" s="170"/>
      <c r="E351" s="171"/>
      <c r="F351" s="174"/>
      <c r="G351" s="175"/>
    </row>
    <row r="352" spans="1:7">
      <c r="A352" s="76">
        <v>2007</v>
      </c>
      <c r="B352" s="75" t="s">
        <v>26</v>
      </c>
      <c r="C352" s="61" t="s">
        <v>34</v>
      </c>
      <c r="D352" s="170"/>
      <c r="E352" s="171"/>
      <c r="F352" s="174"/>
      <c r="G352" s="175"/>
    </row>
    <row r="353" spans="1:7">
      <c r="A353" s="76">
        <v>2007</v>
      </c>
      <c r="B353" s="75" t="s">
        <v>26</v>
      </c>
      <c r="C353" s="61" t="s">
        <v>35</v>
      </c>
      <c r="D353" s="170"/>
      <c r="E353" s="171"/>
      <c r="F353" s="174"/>
      <c r="G353" s="175"/>
    </row>
    <row r="354" spans="1:7">
      <c r="A354" s="76">
        <v>2007</v>
      </c>
      <c r="B354" s="75" t="s">
        <v>26</v>
      </c>
      <c r="C354" s="61" t="s">
        <v>36</v>
      </c>
      <c r="D354" s="170"/>
      <c r="E354" s="171"/>
      <c r="F354" s="174"/>
      <c r="G354" s="175"/>
    </row>
    <row r="355" spans="1:7">
      <c r="A355" s="76">
        <v>2007</v>
      </c>
      <c r="B355" s="75" t="s">
        <v>26</v>
      </c>
      <c r="C355" s="61" t="s">
        <v>37</v>
      </c>
      <c r="D355" s="170"/>
      <c r="E355" s="171"/>
      <c r="F355" s="174"/>
      <c r="G355" s="175"/>
    </row>
    <row r="356" spans="1:7">
      <c r="A356" s="76">
        <v>2007</v>
      </c>
      <c r="B356" s="75" t="s">
        <v>26</v>
      </c>
      <c r="C356" s="61" t="s">
        <v>38</v>
      </c>
      <c r="D356" s="170"/>
      <c r="E356" s="171"/>
      <c r="F356" s="174"/>
      <c r="G356" s="175"/>
    </row>
    <row r="357" spans="1:7">
      <c r="A357" s="76">
        <v>2007</v>
      </c>
      <c r="B357" s="75" t="s">
        <v>26</v>
      </c>
      <c r="C357" s="61" t="s">
        <v>39</v>
      </c>
      <c r="D357" s="170"/>
      <c r="E357" s="171"/>
      <c r="F357" s="174"/>
      <c r="G357" s="175"/>
    </row>
    <row r="358" spans="1:7">
      <c r="A358" s="76">
        <v>2008</v>
      </c>
      <c r="B358" s="75" t="s">
        <v>26</v>
      </c>
      <c r="C358" s="61" t="s">
        <v>34</v>
      </c>
      <c r="D358" s="170"/>
      <c r="E358" s="171"/>
      <c r="F358" s="174"/>
      <c r="G358" s="175"/>
    </row>
    <row r="359" spans="1:7">
      <c r="A359" s="76">
        <v>2008</v>
      </c>
      <c r="B359" s="75" t="s">
        <v>26</v>
      </c>
      <c r="C359" s="61" t="s">
        <v>35</v>
      </c>
      <c r="D359" s="170"/>
      <c r="E359" s="171"/>
      <c r="F359" s="174"/>
      <c r="G359" s="175"/>
    </row>
    <row r="360" spans="1:7">
      <c r="A360" s="76">
        <v>2008</v>
      </c>
      <c r="B360" s="75" t="s">
        <v>26</v>
      </c>
      <c r="C360" s="61" t="s">
        <v>36</v>
      </c>
      <c r="D360" s="170"/>
      <c r="E360" s="171"/>
      <c r="F360" s="174"/>
      <c r="G360" s="175"/>
    </row>
    <row r="361" spans="1:7">
      <c r="A361" s="76">
        <v>2008</v>
      </c>
      <c r="B361" s="75" t="s">
        <v>26</v>
      </c>
      <c r="C361" s="61" t="s">
        <v>37</v>
      </c>
      <c r="D361" s="170"/>
      <c r="E361" s="171"/>
      <c r="F361" s="174"/>
      <c r="G361" s="175"/>
    </row>
    <row r="362" spans="1:7">
      <c r="A362" s="76">
        <v>2008</v>
      </c>
      <c r="B362" s="75" t="s">
        <v>26</v>
      </c>
      <c r="C362" s="61" t="s">
        <v>38</v>
      </c>
      <c r="D362" s="170"/>
      <c r="E362" s="171"/>
      <c r="F362" s="174"/>
      <c r="G362" s="175"/>
    </row>
    <row r="363" spans="1:7">
      <c r="A363" s="76">
        <v>2008</v>
      </c>
      <c r="B363" s="75" t="s">
        <v>26</v>
      </c>
      <c r="C363" s="61" t="s">
        <v>39</v>
      </c>
      <c r="D363" s="170"/>
      <c r="E363" s="171"/>
      <c r="F363" s="174"/>
      <c r="G363" s="175"/>
    </row>
    <row r="364" spans="1:7">
      <c r="A364" s="76">
        <v>2009</v>
      </c>
      <c r="B364" s="75" t="s">
        <v>26</v>
      </c>
      <c r="C364" s="61" t="s">
        <v>34</v>
      </c>
      <c r="D364" s="170"/>
      <c r="E364" s="171"/>
      <c r="F364" s="174"/>
      <c r="G364" s="175"/>
    </row>
    <row r="365" spans="1:7">
      <c r="A365" s="76">
        <v>2009</v>
      </c>
      <c r="B365" s="75" t="s">
        <v>26</v>
      </c>
      <c r="C365" s="61" t="s">
        <v>35</v>
      </c>
      <c r="D365" s="170"/>
      <c r="E365" s="171"/>
      <c r="F365" s="174"/>
      <c r="G365" s="175"/>
    </row>
    <row r="366" spans="1:7">
      <c r="A366" s="76">
        <v>2009</v>
      </c>
      <c r="B366" s="75" t="s">
        <v>26</v>
      </c>
      <c r="C366" s="61" t="s">
        <v>36</v>
      </c>
      <c r="D366" s="170"/>
      <c r="E366" s="171"/>
      <c r="F366" s="174"/>
      <c r="G366" s="175"/>
    </row>
    <row r="367" spans="1:7">
      <c r="A367" s="76">
        <v>2009</v>
      </c>
      <c r="B367" s="75" t="s">
        <v>26</v>
      </c>
      <c r="C367" s="61" t="s">
        <v>37</v>
      </c>
      <c r="D367" s="170"/>
      <c r="E367" s="171"/>
      <c r="F367" s="174"/>
      <c r="G367" s="175"/>
    </row>
    <row r="368" spans="1:7">
      <c r="A368" s="76">
        <v>2009</v>
      </c>
      <c r="B368" s="75" t="s">
        <v>26</v>
      </c>
      <c r="C368" s="61" t="s">
        <v>38</v>
      </c>
      <c r="D368" s="170"/>
      <c r="E368" s="171"/>
      <c r="F368" s="174"/>
      <c r="G368" s="175"/>
    </row>
    <row r="369" spans="1:7">
      <c r="A369" s="76">
        <v>2009</v>
      </c>
      <c r="B369" s="75" t="s">
        <v>26</v>
      </c>
      <c r="C369" s="61" t="s">
        <v>39</v>
      </c>
      <c r="D369" s="170"/>
      <c r="E369" s="171"/>
      <c r="F369" s="174"/>
      <c r="G369" s="175"/>
    </row>
    <row r="370" spans="1:7">
      <c r="A370" s="76">
        <v>2010</v>
      </c>
      <c r="B370" s="75" t="s">
        <v>26</v>
      </c>
      <c r="C370" s="61" t="s">
        <v>34</v>
      </c>
      <c r="D370" s="170"/>
      <c r="E370" s="171"/>
      <c r="F370" s="174"/>
      <c r="G370" s="175"/>
    </row>
    <row r="371" spans="1:7">
      <c r="A371" s="76">
        <v>2010</v>
      </c>
      <c r="B371" s="75" t="s">
        <v>26</v>
      </c>
      <c r="C371" s="61" t="s">
        <v>35</v>
      </c>
      <c r="D371" s="170"/>
      <c r="E371" s="171"/>
      <c r="F371" s="174"/>
      <c r="G371" s="175"/>
    </row>
    <row r="372" spans="1:7">
      <c r="A372" s="76">
        <v>2010</v>
      </c>
      <c r="B372" s="75" t="s">
        <v>26</v>
      </c>
      <c r="C372" s="61" t="s">
        <v>36</v>
      </c>
      <c r="D372" s="170"/>
      <c r="E372" s="171"/>
      <c r="F372" s="174"/>
      <c r="G372" s="175"/>
    </row>
    <row r="373" spans="1:7">
      <c r="A373" s="76">
        <v>2010</v>
      </c>
      <c r="B373" s="75" t="s">
        <v>26</v>
      </c>
      <c r="C373" s="61" t="s">
        <v>37</v>
      </c>
      <c r="D373" s="170"/>
      <c r="E373" s="171"/>
      <c r="F373" s="174"/>
      <c r="G373" s="175"/>
    </row>
    <row r="374" spans="1:7">
      <c r="A374" s="76">
        <v>2010</v>
      </c>
      <c r="B374" s="75" t="s">
        <v>26</v>
      </c>
      <c r="C374" s="61" t="s">
        <v>38</v>
      </c>
      <c r="D374" s="170"/>
      <c r="E374" s="171"/>
      <c r="F374" s="174"/>
      <c r="G374" s="175"/>
    </row>
    <row r="375" spans="1:7">
      <c r="A375" s="76">
        <v>2010</v>
      </c>
      <c r="B375" s="75" t="s">
        <v>26</v>
      </c>
      <c r="C375" s="61" t="s">
        <v>39</v>
      </c>
      <c r="D375" s="170"/>
      <c r="E375" s="171"/>
      <c r="F375" s="174"/>
      <c r="G375" s="175"/>
    </row>
    <row r="376" spans="1:7">
      <c r="A376" s="76">
        <v>2011</v>
      </c>
      <c r="B376" s="75" t="s">
        <v>26</v>
      </c>
      <c r="C376" s="61" t="s">
        <v>34</v>
      </c>
      <c r="D376" s="170"/>
      <c r="E376" s="171"/>
      <c r="F376" s="174"/>
      <c r="G376" s="175"/>
    </row>
    <row r="377" spans="1:7">
      <c r="A377" s="76">
        <v>2011</v>
      </c>
      <c r="B377" s="75" t="s">
        <v>26</v>
      </c>
      <c r="C377" s="61" t="s">
        <v>35</v>
      </c>
      <c r="D377" s="170"/>
      <c r="E377" s="171"/>
      <c r="F377" s="174"/>
      <c r="G377" s="175"/>
    </row>
    <row r="378" spans="1:7">
      <c r="A378" s="76">
        <v>2011</v>
      </c>
      <c r="B378" s="75" t="s">
        <v>26</v>
      </c>
      <c r="C378" s="61" t="s">
        <v>36</v>
      </c>
      <c r="D378" s="170"/>
      <c r="E378" s="171"/>
      <c r="F378" s="174"/>
      <c r="G378" s="175"/>
    </row>
    <row r="379" spans="1:7">
      <c r="A379" s="76">
        <v>2011</v>
      </c>
      <c r="B379" s="75" t="s">
        <v>26</v>
      </c>
      <c r="C379" s="61" t="s">
        <v>37</v>
      </c>
      <c r="D379" s="170"/>
      <c r="E379" s="171"/>
      <c r="F379" s="174"/>
      <c r="G379" s="175"/>
    </row>
    <row r="380" spans="1:7">
      <c r="A380" s="76">
        <v>2011</v>
      </c>
      <c r="B380" s="75" t="s">
        <v>26</v>
      </c>
      <c r="C380" s="61" t="s">
        <v>38</v>
      </c>
      <c r="D380" s="170"/>
      <c r="E380" s="171"/>
      <c r="F380" s="174"/>
      <c r="G380" s="175"/>
    </row>
    <row r="381" spans="1:7">
      <c r="A381" s="76">
        <v>2011</v>
      </c>
      <c r="B381" s="75" t="s">
        <v>26</v>
      </c>
      <c r="C381" s="61" t="s">
        <v>39</v>
      </c>
      <c r="D381" s="170"/>
      <c r="E381" s="171"/>
      <c r="F381" s="174"/>
      <c r="G381" s="175"/>
    </row>
    <row r="382" spans="1:7">
      <c r="A382" s="76">
        <v>2012</v>
      </c>
      <c r="B382" s="75" t="s">
        <v>26</v>
      </c>
      <c r="C382" s="61" t="s">
        <v>34</v>
      </c>
      <c r="D382" s="170"/>
      <c r="E382" s="171"/>
      <c r="F382" s="174"/>
      <c r="G382" s="175"/>
    </row>
    <row r="383" spans="1:7">
      <c r="A383" s="76">
        <v>2012</v>
      </c>
      <c r="B383" s="75" t="s">
        <v>26</v>
      </c>
      <c r="C383" s="61" t="s">
        <v>35</v>
      </c>
      <c r="D383" s="170"/>
      <c r="E383" s="171"/>
      <c r="F383" s="174"/>
      <c r="G383" s="175"/>
    </row>
    <row r="384" spans="1:7">
      <c r="A384" s="76">
        <v>2012</v>
      </c>
      <c r="B384" s="75" t="s">
        <v>26</v>
      </c>
      <c r="C384" s="61" t="s">
        <v>36</v>
      </c>
      <c r="D384" s="170"/>
      <c r="E384" s="171"/>
      <c r="F384" s="174"/>
      <c r="G384" s="175"/>
    </row>
    <row r="385" spans="1:7">
      <c r="A385" s="76">
        <v>2012</v>
      </c>
      <c r="B385" s="75" t="s">
        <v>26</v>
      </c>
      <c r="C385" s="61" t="s">
        <v>37</v>
      </c>
      <c r="D385" s="170"/>
      <c r="E385" s="171"/>
      <c r="F385" s="174"/>
      <c r="G385" s="175"/>
    </row>
    <row r="386" spans="1:7">
      <c r="A386" s="76">
        <v>2012</v>
      </c>
      <c r="B386" s="75" t="s">
        <v>26</v>
      </c>
      <c r="C386" s="61" t="s">
        <v>38</v>
      </c>
      <c r="D386" s="170"/>
      <c r="E386" s="171"/>
      <c r="F386" s="174"/>
      <c r="G386" s="175"/>
    </row>
    <row r="387" spans="1:7">
      <c r="A387" s="76">
        <v>2012</v>
      </c>
      <c r="B387" s="75" t="s">
        <v>26</v>
      </c>
      <c r="C387" s="61" t="s">
        <v>39</v>
      </c>
      <c r="D387" s="170"/>
      <c r="E387" s="171"/>
      <c r="F387" s="174"/>
      <c r="G387" s="175"/>
    </row>
    <row r="388" spans="1:7">
      <c r="A388" s="76">
        <v>2013</v>
      </c>
      <c r="B388" s="75" t="s">
        <v>26</v>
      </c>
      <c r="C388" s="61" t="s">
        <v>34</v>
      </c>
      <c r="D388" s="170"/>
      <c r="E388" s="171"/>
      <c r="F388" s="174"/>
      <c r="G388" s="175"/>
    </row>
    <row r="389" spans="1:7">
      <c r="A389" s="76">
        <v>2013</v>
      </c>
      <c r="B389" s="75" t="s">
        <v>26</v>
      </c>
      <c r="C389" s="61" t="s">
        <v>35</v>
      </c>
      <c r="D389" s="170"/>
      <c r="E389" s="171"/>
      <c r="F389" s="174"/>
      <c r="G389" s="175"/>
    </row>
    <row r="390" spans="1:7">
      <c r="A390" s="76">
        <v>2013</v>
      </c>
      <c r="B390" s="75" t="s">
        <v>26</v>
      </c>
      <c r="C390" s="61" t="s">
        <v>36</v>
      </c>
      <c r="D390" s="170"/>
      <c r="E390" s="171"/>
      <c r="F390" s="174"/>
      <c r="G390" s="175"/>
    </row>
    <row r="391" spans="1:7">
      <c r="A391" s="76">
        <v>2013</v>
      </c>
      <c r="B391" s="75" t="s">
        <v>26</v>
      </c>
      <c r="C391" s="61" t="s">
        <v>37</v>
      </c>
      <c r="D391" s="170"/>
      <c r="E391" s="171"/>
      <c r="F391" s="174"/>
      <c r="G391" s="175"/>
    </row>
    <row r="392" spans="1:7">
      <c r="A392" s="76">
        <v>2013</v>
      </c>
      <c r="B392" s="75" t="s">
        <v>26</v>
      </c>
      <c r="C392" s="61" t="s">
        <v>38</v>
      </c>
      <c r="D392" s="170"/>
      <c r="E392" s="171"/>
      <c r="F392" s="174"/>
      <c r="G392" s="175"/>
    </row>
    <row r="393" spans="1:7">
      <c r="A393" s="76">
        <v>2013</v>
      </c>
      <c r="B393" s="75" t="s">
        <v>26</v>
      </c>
      <c r="C393" s="61" t="s">
        <v>39</v>
      </c>
      <c r="D393" s="170"/>
      <c r="E393" s="171"/>
      <c r="F393" s="174"/>
      <c r="G393" s="175"/>
    </row>
    <row r="394" spans="1:7">
      <c r="A394" s="76">
        <v>2014</v>
      </c>
      <c r="B394" s="75" t="s">
        <v>26</v>
      </c>
      <c r="C394" s="61" t="s">
        <v>34</v>
      </c>
      <c r="D394" s="170"/>
      <c r="E394" s="171"/>
      <c r="F394" s="174"/>
      <c r="G394" s="175"/>
    </row>
    <row r="395" spans="1:7">
      <c r="A395" s="76">
        <v>2014</v>
      </c>
      <c r="B395" s="75" t="s">
        <v>26</v>
      </c>
      <c r="C395" s="61" t="s">
        <v>35</v>
      </c>
      <c r="D395" s="170"/>
      <c r="E395" s="171"/>
      <c r="F395" s="174"/>
      <c r="G395" s="175"/>
    </row>
    <row r="396" spans="1:7">
      <c r="A396" s="76">
        <v>2014</v>
      </c>
      <c r="B396" s="75" t="s">
        <v>26</v>
      </c>
      <c r="C396" s="61" t="s">
        <v>36</v>
      </c>
      <c r="D396" s="170"/>
      <c r="E396" s="171"/>
      <c r="F396" s="174"/>
      <c r="G396" s="175"/>
    </row>
    <row r="397" spans="1:7">
      <c r="A397" s="76">
        <v>2014</v>
      </c>
      <c r="B397" s="75" t="s">
        <v>26</v>
      </c>
      <c r="C397" s="61" t="s">
        <v>37</v>
      </c>
      <c r="D397" s="170"/>
      <c r="E397" s="171"/>
      <c r="F397" s="174"/>
      <c r="G397" s="175"/>
    </row>
    <row r="398" spans="1:7">
      <c r="A398" s="76">
        <v>2014</v>
      </c>
      <c r="B398" s="75" t="s">
        <v>26</v>
      </c>
      <c r="C398" s="61" t="s">
        <v>38</v>
      </c>
      <c r="D398" s="170"/>
      <c r="E398" s="171"/>
      <c r="F398" s="174"/>
      <c r="G398" s="175"/>
    </row>
    <row r="399" spans="1:7">
      <c r="A399" s="76">
        <v>2014</v>
      </c>
      <c r="B399" s="75" t="s">
        <v>26</v>
      </c>
      <c r="C399" s="61" t="s">
        <v>39</v>
      </c>
      <c r="D399" s="170"/>
      <c r="E399" s="171"/>
      <c r="F399" s="174"/>
      <c r="G399" s="175"/>
    </row>
    <row r="400" spans="1:7">
      <c r="A400" s="76">
        <v>2015</v>
      </c>
      <c r="B400" s="75" t="s">
        <v>26</v>
      </c>
      <c r="C400" s="61" t="s">
        <v>34</v>
      </c>
      <c r="D400" s="170"/>
      <c r="E400" s="171"/>
      <c r="F400" s="174"/>
      <c r="G400" s="175"/>
    </row>
    <row r="401" spans="1:7">
      <c r="A401" s="76">
        <v>2015</v>
      </c>
      <c r="B401" s="75" t="s">
        <v>26</v>
      </c>
      <c r="C401" s="61" t="s">
        <v>35</v>
      </c>
      <c r="D401" s="170"/>
      <c r="E401" s="171"/>
      <c r="F401" s="174"/>
      <c r="G401" s="175"/>
    </row>
    <row r="402" spans="1:7">
      <c r="A402" s="76">
        <v>2015</v>
      </c>
      <c r="B402" s="75" t="s">
        <v>26</v>
      </c>
      <c r="C402" s="61" t="s">
        <v>36</v>
      </c>
      <c r="D402" s="170"/>
      <c r="E402" s="171"/>
      <c r="F402" s="174"/>
      <c r="G402" s="175"/>
    </row>
    <row r="403" spans="1:7">
      <c r="A403" s="76">
        <v>2015</v>
      </c>
      <c r="B403" s="75" t="s">
        <v>26</v>
      </c>
      <c r="C403" s="61" t="s">
        <v>37</v>
      </c>
      <c r="D403" s="170"/>
      <c r="E403" s="171"/>
      <c r="F403" s="174"/>
      <c r="G403" s="175"/>
    </row>
    <row r="404" spans="1:7">
      <c r="A404" s="76">
        <v>2015</v>
      </c>
      <c r="B404" s="75" t="s">
        <v>26</v>
      </c>
      <c r="C404" s="61" t="s">
        <v>38</v>
      </c>
      <c r="D404" s="170"/>
      <c r="E404" s="171"/>
      <c r="F404" s="174"/>
      <c r="G404" s="175"/>
    </row>
    <row r="405" spans="1:7">
      <c r="A405" s="76">
        <v>2015</v>
      </c>
      <c r="B405" s="75" t="s">
        <v>26</v>
      </c>
      <c r="C405" s="61" t="s">
        <v>39</v>
      </c>
      <c r="D405" s="170"/>
      <c r="E405" s="171"/>
      <c r="F405" s="174"/>
      <c r="G405" s="175"/>
    </row>
    <row r="406" spans="1:7">
      <c r="A406" s="76">
        <v>2016</v>
      </c>
      <c r="B406" s="75" t="s">
        <v>26</v>
      </c>
      <c r="C406" s="61" t="s">
        <v>34</v>
      </c>
      <c r="D406" s="170"/>
      <c r="E406" s="171"/>
      <c r="F406" s="174"/>
      <c r="G406" s="175"/>
    </row>
    <row r="407" spans="1:7">
      <c r="A407" s="76">
        <v>2016</v>
      </c>
      <c r="B407" s="75" t="s">
        <v>26</v>
      </c>
      <c r="C407" s="61" t="s">
        <v>35</v>
      </c>
      <c r="D407" s="170"/>
      <c r="E407" s="171"/>
      <c r="F407" s="174"/>
      <c r="G407" s="175"/>
    </row>
    <row r="408" spans="1:7">
      <c r="A408" s="76">
        <v>2016</v>
      </c>
      <c r="B408" s="75" t="s">
        <v>26</v>
      </c>
      <c r="C408" s="61" t="s">
        <v>36</v>
      </c>
      <c r="D408" s="170"/>
      <c r="E408" s="171"/>
      <c r="F408" s="174"/>
      <c r="G408" s="175"/>
    </row>
    <row r="409" spans="1:7">
      <c r="A409" s="76">
        <v>2016</v>
      </c>
      <c r="B409" s="75" t="s">
        <v>26</v>
      </c>
      <c r="C409" s="61" t="s">
        <v>37</v>
      </c>
      <c r="D409" s="170"/>
      <c r="E409" s="171"/>
      <c r="F409" s="174"/>
      <c r="G409" s="175"/>
    </row>
    <row r="410" spans="1:7">
      <c r="A410" s="76">
        <v>2016</v>
      </c>
      <c r="B410" s="75" t="s">
        <v>26</v>
      </c>
      <c r="C410" s="61" t="s">
        <v>38</v>
      </c>
      <c r="D410" s="170"/>
      <c r="E410" s="171"/>
      <c r="F410" s="174"/>
      <c r="G410" s="175"/>
    </row>
    <row r="411" spans="1:7">
      <c r="A411" s="76">
        <v>2016</v>
      </c>
      <c r="B411" s="75" t="s">
        <v>26</v>
      </c>
      <c r="C411" s="61" t="s">
        <v>39</v>
      </c>
      <c r="D411" s="170"/>
      <c r="E411" s="171"/>
      <c r="F411" s="174"/>
      <c r="G411" s="175"/>
    </row>
    <row r="412" spans="1:7">
      <c r="A412" s="257"/>
      <c r="B412" s="258"/>
      <c r="C412" s="258"/>
      <c r="D412" s="258"/>
      <c r="E412" s="258"/>
      <c r="F412" s="258"/>
      <c r="G412" s="259"/>
    </row>
    <row r="413" spans="1:7">
      <c r="A413" s="76">
        <v>1984</v>
      </c>
      <c r="B413" s="75" t="s">
        <v>27</v>
      </c>
      <c r="C413" s="61" t="s">
        <v>34</v>
      </c>
      <c r="D413" s="170"/>
      <c r="E413" s="171"/>
      <c r="F413" s="172"/>
      <c r="G413" s="173"/>
    </row>
    <row r="414" spans="1:7">
      <c r="A414" s="76">
        <v>1984</v>
      </c>
      <c r="B414" s="75" t="s">
        <v>27</v>
      </c>
      <c r="C414" s="61" t="s">
        <v>35</v>
      </c>
      <c r="D414" s="170"/>
      <c r="E414" s="171"/>
      <c r="F414" s="172"/>
      <c r="G414" s="173"/>
    </row>
    <row r="415" spans="1:7">
      <c r="A415" s="76">
        <v>1984</v>
      </c>
      <c r="B415" s="75" t="s">
        <v>27</v>
      </c>
      <c r="C415" s="61" t="s">
        <v>36</v>
      </c>
      <c r="D415" s="170"/>
      <c r="E415" s="171"/>
      <c r="F415" s="172"/>
      <c r="G415" s="173"/>
    </row>
    <row r="416" spans="1:7">
      <c r="A416" s="76">
        <v>1984</v>
      </c>
      <c r="B416" s="75" t="s">
        <v>27</v>
      </c>
      <c r="C416" s="61" t="s">
        <v>37</v>
      </c>
      <c r="D416" s="170"/>
      <c r="E416" s="171"/>
      <c r="F416" s="172"/>
      <c r="G416" s="173"/>
    </row>
    <row r="417" spans="1:7">
      <c r="A417" s="76">
        <v>1984</v>
      </c>
      <c r="B417" s="75" t="s">
        <v>27</v>
      </c>
      <c r="C417" s="61" t="s">
        <v>38</v>
      </c>
      <c r="D417" s="170"/>
      <c r="E417" s="171"/>
      <c r="F417" s="172"/>
      <c r="G417" s="173"/>
    </row>
    <row r="418" spans="1:7">
      <c r="A418" s="76">
        <v>1984</v>
      </c>
      <c r="B418" s="75" t="s">
        <v>27</v>
      </c>
      <c r="C418" s="61" t="s">
        <v>39</v>
      </c>
      <c r="D418" s="170"/>
      <c r="E418" s="171"/>
      <c r="F418" s="172"/>
      <c r="G418" s="173"/>
    </row>
    <row r="419" spans="1:7">
      <c r="A419" s="76">
        <v>1985</v>
      </c>
      <c r="B419" s="75" t="s">
        <v>27</v>
      </c>
      <c r="C419" s="61" t="s">
        <v>34</v>
      </c>
      <c r="D419" s="170"/>
      <c r="E419" s="171"/>
      <c r="F419" s="172"/>
      <c r="G419" s="173"/>
    </row>
    <row r="420" spans="1:7">
      <c r="A420" s="76">
        <v>1985</v>
      </c>
      <c r="B420" s="75" t="s">
        <v>27</v>
      </c>
      <c r="C420" s="61" t="s">
        <v>35</v>
      </c>
      <c r="D420" s="170"/>
      <c r="E420" s="171"/>
      <c r="F420" s="172"/>
      <c r="G420" s="173"/>
    </row>
    <row r="421" spans="1:7">
      <c r="A421" s="76">
        <v>1985</v>
      </c>
      <c r="B421" s="75" t="s">
        <v>27</v>
      </c>
      <c r="C421" s="61" t="s">
        <v>36</v>
      </c>
      <c r="D421" s="170"/>
      <c r="E421" s="171"/>
      <c r="F421" s="172"/>
      <c r="G421" s="173"/>
    </row>
    <row r="422" spans="1:7">
      <c r="A422" s="76">
        <v>1985</v>
      </c>
      <c r="B422" s="75" t="s">
        <v>27</v>
      </c>
      <c r="C422" s="61" t="s">
        <v>37</v>
      </c>
      <c r="D422" s="170"/>
      <c r="E422" s="171"/>
      <c r="F422" s="172"/>
      <c r="G422" s="173"/>
    </row>
    <row r="423" spans="1:7">
      <c r="A423" s="76">
        <v>1985</v>
      </c>
      <c r="B423" s="75" t="s">
        <v>27</v>
      </c>
      <c r="C423" s="61" t="s">
        <v>38</v>
      </c>
      <c r="D423" s="170"/>
      <c r="E423" s="171"/>
      <c r="F423" s="172"/>
      <c r="G423" s="173"/>
    </row>
    <row r="424" spans="1:7">
      <c r="A424" s="76">
        <v>1985</v>
      </c>
      <c r="B424" s="75" t="s">
        <v>27</v>
      </c>
      <c r="C424" s="61" t="s">
        <v>39</v>
      </c>
      <c r="D424" s="170"/>
      <c r="E424" s="171"/>
      <c r="F424" s="172"/>
      <c r="G424" s="173"/>
    </row>
    <row r="425" spans="1:7">
      <c r="A425" s="76">
        <v>1986</v>
      </c>
      <c r="B425" s="75" t="s">
        <v>27</v>
      </c>
      <c r="C425" s="61" t="s">
        <v>34</v>
      </c>
      <c r="D425" s="170"/>
      <c r="E425" s="171"/>
      <c r="F425" s="172"/>
      <c r="G425" s="173"/>
    </row>
    <row r="426" spans="1:7">
      <c r="A426" s="76">
        <v>1986</v>
      </c>
      <c r="B426" s="75" t="s">
        <v>27</v>
      </c>
      <c r="C426" s="61" t="s">
        <v>35</v>
      </c>
      <c r="D426" s="170"/>
      <c r="E426" s="171"/>
      <c r="F426" s="172"/>
      <c r="G426" s="173"/>
    </row>
    <row r="427" spans="1:7">
      <c r="A427" s="76">
        <v>1986</v>
      </c>
      <c r="B427" s="75" t="s">
        <v>27</v>
      </c>
      <c r="C427" s="61" t="s">
        <v>36</v>
      </c>
      <c r="D427" s="170"/>
      <c r="E427" s="171"/>
      <c r="F427" s="172"/>
      <c r="G427" s="173"/>
    </row>
    <row r="428" spans="1:7">
      <c r="A428" s="76">
        <v>1986</v>
      </c>
      <c r="B428" s="75" t="s">
        <v>27</v>
      </c>
      <c r="C428" s="61" t="s">
        <v>37</v>
      </c>
      <c r="D428" s="170"/>
      <c r="E428" s="171"/>
      <c r="F428" s="172"/>
      <c r="G428" s="173"/>
    </row>
    <row r="429" spans="1:7">
      <c r="A429" s="76">
        <v>1986</v>
      </c>
      <c r="B429" s="75" t="s">
        <v>27</v>
      </c>
      <c r="C429" s="61" t="s">
        <v>38</v>
      </c>
      <c r="D429" s="170"/>
      <c r="E429" s="171"/>
      <c r="F429" s="172"/>
      <c r="G429" s="173"/>
    </row>
    <row r="430" spans="1:7">
      <c r="A430" s="76">
        <v>1986</v>
      </c>
      <c r="B430" s="75" t="s">
        <v>27</v>
      </c>
      <c r="C430" s="61" t="s">
        <v>39</v>
      </c>
      <c r="D430" s="170"/>
      <c r="E430" s="171"/>
      <c r="F430" s="172"/>
      <c r="G430" s="173"/>
    </row>
    <row r="431" spans="1:7">
      <c r="A431" s="76">
        <v>1987</v>
      </c>
      <c r="B431" s="75" t="s">
        <v>27</v>
      </c>
      <c r="C431" s="61" t="s">
        <v>34</v>
      </c>
      <c r="D431" s="170"/>
      <c r="E431" s="171"/>
      <c r="F431" s="172"/>
      <c r="G431" s="173"/>
    </row>
    <row r="432" spans="1:7">
      <c r="A432" s="76">
        <v>1987</v>
      </c>
      <c r="B432" s="75" t="s">
        <v>27</v>
      </c>
      <c r="C432" s="61" t="s">
        <v>35</v>
      </c>
      <c r="D432" s="170"/>
      <c r="E432" s="171"/>
      <c r="F432" s="172"/>
      <c r="G432" s="173"/>
    </row>
    <row r="433" spans="1:7">
      <c r="A433" s="76">
        <v>1987</v>
      </c>
      <c r="B433" s="75" t="s">
        <v>27</v>
      </c>
      <c r="C433" s="61" t="s">
        <v>36</v>
      </c>
      <c r="D433" s="170"/>
      <c r="E433" s="171"/>
      <c r="F433" s="172"/>
      <c r="G433" s="173"/>
    </row>
    <row r="434" spans="1:7">
      <c r="A434" s="76">
        <v>1987</v>
      </c>
      <c r="B434" s="75" t="s">
        <v>27</v>
      </c>
      <c r="C434" s="61" t="s">
        <v>37</v>
      </c>
      <c r="D434" s="170"/>
      <c r="E434" s="171"/>
      <c r="F434" s="172"/>
      <c r="G434" s="173"/>
    </row>
    <row r="435" spans="1:7">
      <c r="A435" s="76">
        <v>1987</v>
      </c>
      <c r="B435" s="75" t="s">
        <v>27</v>
      </c>
      <c r="C435" s="61" t="s">
        <v>38</v>
      </c>
      <c r="D435" s="170"/>
      <c r="E435" s="171"/>
      <c r="F435" s="172"/>
      <c r="G435" s="173"/>
    </row>
    <row r="436" spans="1:7">
      <c r="A436" s="76">
        <v>1987</v>
      </c>
      <c r="B436" s="75" t="s">
        <v>27</v>
      </c>
      <c r="C436" s="61" t="s">
        <v>39</v>
      </c>
      <c r="D436" s="170"/>
      <c r="E436" s="171"/>
      <c r="F436" s="172"/>
      <c r="G436" s="173"/>
    </row>
    <row r="437" spans="1:7">
      <c r="A437" s="76">
        <v>1988</v>
      </c>
      <c r="B437" s="75" t="s">
        <v>27</v>
      </c>
      <c r="C437" s="61" t="s">
        <v>34</v>
      </c>
      <c r="D437" s="170"/>
      <c r="E437" s="171"/>
      <c r="F437" s="172"/>
      <c r="G437" s="173"/>
    </row>
    <row r="438" spans="1:7">
      <c r="A438" s="76">
        <v>1988</v>
      </c>
      <c r="B438" s="75" t="s">
        <v>27</v>
      </c>
      <c r="C438" s="61" t="s">
        <v>35</v>
      </c>
      <c r="D438" s="170"/>
      <c r="E438" s="171"/>
      <c r="F438" s="172"/>
      <c r="G438" s="173"/>
    </row>
    <row r="439" spans="1:7">
      <c r="A439" s="76">
        <v>1988</v>
      </c>
      <c r="B439" s="75" t="s">
        <v>27</v>
      </c>
      <c r="C439" s="61" t="s">
        <v>36</v>
      </c>
      <c r="D439" s="170"/>
      <c r="E439" s="171"/>
      <c r="F439" s="172"/>
      <c r="G439" s="173"/>
    </row>
    <row r="440" spans="1:7">
      <c r="A440" s="76">
        <v>1988</v>
      </c>
      <c r="B440" s="75" t="s">
        <v>27</v>
      </c>
      <c r="C440" s="61" t="s">
        <v>37</v>
      </c>
      <c r="D440" s="170"/>
      <c r="E440" s="171"/>
      <c r="F440" s="172"/>
      <c r="G440" s="173"/>
    </row>
    <row r="441" spans="1:7">
      <c r="A441" s="76">
        <v>1988</v>
      </c>
      <c r="B441" s="75" t="s">
        <v>27</v>
      </c>
      <c r="C441" s="61" t="s">
        <v>38</v>
      </c>
      <c r="D441" s="170"/>
      <c r="E441" s="171"/>
      <c r="F441" s="172"/>
      <c r="G441" s="173"/>
    </row>
    <row r="442" spans="1:7">
      <c r="A442" s="76">
        <v>1988</v>
      </c>
      <c r="B442" s="75" t="s">
        <v>27</v>
      </c>
      <c r="C442" s="61" t="s">
        <v>39</v>
      </c>
      <c r="D442" s="170"/>
      <c r="E442" s="171"/>
      <c r="F442" s="172"/>
      <c r="G442" s="173"/>
    </row>
    <row r="443" spans="1:7">
      <c r="A443" s="76">
        <v>1989</v>
      </c>
      <c r="B443" s="75" t="s">
        <v>27</v>
      </c>
      <c r="C443" s="61" t="s">
        <v>34</v>
      </c>
      <c r="D443" s="170"/>
      <c r="E443" s="171"/>
      <c r="F443" s="172"/>
      <c r="G443" s="173"/>
    </row>
    <row r="444" spans="1:7">
      <c r="A444" s="76">
        <v>1989</v>
      </c>
      <c r="B444" s="75" t="s">
        <v>27</v>
      </c>
      <c r="C444" s="61" t="s">
        <v>35</v>
      </c>
      <c r="D444" s="170"/>
      <c r="E444" s="171"/>
      <c r="F444" s="172"/>
      <c r="G444" s="173"/>
    </row>
    <row r="445" spans="1:7">
      <c r="A445" s="76">
        <v>1989</v>
      </c>
      <c r="B445" s="75" t="s">
        <v>27</v>
      </c>
      <c r="C445" s="61" t="s">
        <v>36</v>
      </c>
      <c r="D445" s="170"/>
      <c r="E445" s="171"/>
      <c r="F445" s="172"/>
      <c r="G445" s="173"/>
    </row>
    <row r="446" spans="1:7">
      <c r="A446" s="76">
        <v>1989</v>
      </c>
      <c r="B446" s="75" t="s">
        <v>27</v>
      </c>
      <c r="C446" s="61" t="s">
        <v>37</v>
      </c>
      <c r="D446" s="170"/>
      <c r="E446" s="171"/>
      <c r="F446" s="172"/>
      <c r="G446" s="173"/>
    </row>
    <row r="447" spans="1:7">
      <c r="A447" s="76">
        <v>1989</v>
      </c>
      <c r="B447" s="75" t="s">
        <v>27</v>
      </c>
      <c r="C447" s="61" t="s">
        <v>38</v>
      </c>
      <c r="D447" s="170"/>
      <c r="E447" s="171"/>
      <c r="F447" s="172"/>
      <c r="G447" s="173"/>
    </row>
    <row r="448" spans="1:7">
      <c r="A448" s="76">
        <v>1989</v>
      </c>
      <c r="B448" s="75" t="s">
        <v>27</v>
      </c>
      <c r="C448" s="61" t="s">
        <v>39</v>
      </c>
      <c r="D448" s="170"/>
      <c r="E448" s="171"/>
      <c r="F448" s="172"/>
      <c r="G448" s="173"/>
    </row>
    <row r="449" spans="1:7">
      <c r="A449" s="76">
        <v>1990</v>
      </c>
      <c r="B449" s="75" t="s">
        <v>27</v>
      </c>
      <c r="C449" s="61" t="s">
        <v>34</v>
      </c>
      <c r="D449" s="170"/>
      <c r="E449" s="171"/>
      <c r="F449" s="172"/>
      <c r="G449" s="173"/>
    </row>
    <row r="450" spans="1:7">
      <c r="A450" s="76">
        <v>1990</v>
      </c>
      <c r="B450" s="75" t="s">
        <v>27</v>
      </c>
      <c r="C450" s="61" t="s">
        <v>35</v>
      </c>
      <c r="D450" s="170"/>
      <c r="E450" s="171"/>
      <c r="F450" s="172"/>
      <c r="G450" s="173"/>
    </row>
    <row r="451" spans="1:7">
      <c r="A451" s="76">
        <v>1990</v>
      </c>
      <c r="B451" s="75" t="s">
        <v>27</v>
      </c>
      <c r="C451" s="61" t="s">
        <v>36</v>
      </c>
      <c r="D451" s="170"/>
      <c r="E451" s="171"/>
      <c r="F451" s="172"/>
      <c r="G451" s="173"/>
    </row>
    <row r="452" spans="1:7">
      <c r="A452" s="76">
        <v>1990</v>
      </c>
      <c r="B452" s="75" t="s">
        <v>27</v>
      </c>
      <c r="C452" s="61" t="s">
        <v>37</v>
      </c>
      <c r="D452" s="170"/>
      <c r="E452" s="171"/>
      <c r="F452" s="172"/>
      <c r="G452" s="173"/>
    </row>
    <row r="453" spans="1:7">
      <c r="A453" s="76">
        <v>1990</v>
      </c>
      <c r="B453" s="75" t="s">
        <v>27</v>
      </c>
      <c r="C453" s="61" t="s">
        <v>38</v>
      </c>
      <c r="D453" s="170"/>
      <c r="E453" s="171"/>
      <c r="F453" s="172"/>
      <c r="G453" s="173"/>
    </row>
    <row r="454" spans="1:7">
      <c r="A454" s="76">
        <v>1990</v>
      </c>
      <c r="B454" s="75" t="s">
        <v>27</v>
      </c>
      <c r="C454" s="61" t="s">
        <v>39</v>
      </c>
      <c r="D454" s="170"/>
      <c r="E454" s="171"/>
      <c r="F454" s="172"/>
      <c r="G454" s="173"/>
    </row>
    <row r="455" spans="1:7">
      <c r="A455" s="76">
        <v>1991</v>
      </c>
      <c r="B455" s="75" t="s">
        <v>27</v>
      </c>
      <c r="C455" s="61" t="s">
        <v>34</v>
      </c>
      <c r="D455" s="170"/>
      <c r="E455" s="171"/>
      <c r="F455" s="172"/>
      <c r="G455" s="173"/>
    </row>
    <row r="456" spans="1:7">
      <c r="A456" s="76">
        <v>1991</v>
      </c>
      <c r="B456" s="75" t="s">
        <v>27</v>
      </c>
      <c r="C456" s="61" t="s">
        <v>35</v>
      </c>
      <c r="D456" s="170"/>
      <c r="E456" s="171"/>
      <c r="F456" s="172"/>
      <c r="G456" s="173"/>
    </row>
    <row r="457" spans="1:7">
      <c r="A457" s="76">
        <v>1991</v>
      </c>
      <c r="B457" s="75" t="s">
        <v>27</v>
      </c>
      <c r="C457" s="61" t="s">
        <v>36</v>
      </c>
      <c r="D457" s="170"/>
      <c r="E457" s="171"/>
      <c r="F457" s="172"/>
      <c r="G457" s="173"/>
    </row>
    <row r="458" spans="1:7">
      <c r="A458" s="76">
        <v>1991</v>
      </c>
      <c r="B458" s="75" t="s">
        <v>27</v>
      </c>
      <c r="C458" s="61" t="s">
        <v>37</v>
      </c>
      <c r="D458" s="170"/>
      <c r="E458" s="171"/>
      <c r="F458" s="172"/>
      <c r="G458" s="173"/>
    </row>
    <row r="459" spans="1:7">
      <c r="A459" s="76">
        <v>1991</v>
      </c>
      <c r="B459" s="75" t="s">
        <v>27</v>
      </c>
      <c r="C459" s="61" t="s">
        <v>38</v>
      </c>
      <c r="D459" s="170"/>
      <c r="E459" s="171"/>
      <c r="F459" s="172"/>
      <c r="G459" s="173"/>
    </row>
    <row r="460" spans="1:7">
      <c r="A460" s="76">
        <v>1991</v>
      </c>
      <c r="B460" s="75" t="s">
        <v>27</v>
      </c>
      <c r="C460" s="61" t="s">
        <v>39</v>
      </c>
      <c r="D460" s="170"/>
      <c r="E460" s="171"/>
      <c r="F460" s="172"/>
      <c r="G460" s="173"/>
    </row>
    <row r="461" spans="1:7">
      <c r="A461" s="76">
        <v>1992</v>
      </c>
      <c r="B461" s="75" t="s">
        <v>27</v>
      </c>
      <c r="C461" s="61" t="s">
        <v>34</v>
      </c>
      <c r="D461" s="170"/>
      <c r="E461" s="171"/>
      <c r="F461" s="172"/>
      <c r="G461" s="173"/>
    </row>
    <row r="462" spans="1:7">
      <c r="A462" s="76">
        <v>1992</v>
      </c>
      <c r="B462" s="75" t="s">
        <v>27</v>
      </c>
      <c r="C462" s="61" t="s">
        <v>35</v>
      </c>
      <c r="D462" s="170"/>
      <c r="E462" s="171"/>
      <c r="F462" s="172"/>
      <c r="G462" s="173"/>
    </row>
    <row r="463" spans="1:7">
      <c r="A463" s="76">
        <v>1992</v>
      </c>
      <c r="B463" s="75" t="s">
        <v>27</v>
      </c>
      <c r="C463" s="61" t="s">
        <v>36</v>
      </c>
      <c r="D463" s="170"/>
      <c r="E463" s="171"/>
      <c r="F463" s="172"/>
      <c r="G463" s="173"/>
    </row>
    <row r="464" spans="1:7">
      <c r="A464" s="76">
        <v>1992</v>
      </c>
      <c r="B464" s="75" t="s">
        <v>27</v>
      </c>
      <c r="C464" s="61" t="s">
        <v>37</v>
      </c>
      <c r="D464" s="170"/>
      <c r="E464" s="171"/>
      <c r="F464" s="172"/>
      <c r="G464" s="173"/>
    </row>
    <row r="465" spans="1:7">
      <c r="A465" s="76">
        <v>1992</v>
      </c>
      <c r="B465" s="75" t="s">
        <v>27</v>
      </c>
      <c r="C465" s="61" t="s">
        <v>38</v>
      </c>
      <c r="D465" s="170"/>
      <c r="E465" s="171"/>
      <c r="F465" s="172"/>
      <c r="G465" s="173"/>
    </row>
    <row r="466" spans="1:7">
      <c r="A466" s="76">
        <v>1992</v>
      </c>
      <c r="B466" s="75" t="s">
        <v>27</v>
      </c>
      <c r="C466" s="61" t="s">
        <v>39</v>
      </c>
      <c r="D466" s="170"/>
      <c r="E466" s="171"/>
      <c r="F466" s="172"/>
      <c r="G466" s="173"/>
    </row>
    <row r="467" spans="1:7">
      <c r="A467" s="76">
        <v>1993</v>
      </c>
      <c r="B467" s="75" t="s">
        <v>27</v>
      </c>
      <c r="C467" s="61" t="s">
        <v>34</v>
      </c>
      <c r="D467" s="170"/>
      <c r="E467" s="171"/>
      <c r="F467" s="172"/>
      <c r="G467" s="173"/>
    </row>
    <row r="468" spans="1:7">
      <c r="A468" s="76">
        <v>1993</v>
      </c>
      <c r="B468" s="75" t="s">
        <v>27</v>
      </c>
      <c r="C468" s="61" t="s">
        <v>35</v>
      </c>
      <c r="D468" s="170"/>
      <c r="E468" s="171"/>
      <c r="F468" s="172"/>
      <c r="G468" s="173"/>
    </row>
    <row r="469" spans="1:7">
      <c r="A469" s="76">
        <v>1993</v>
      </c>
      <c r="B469" s="75" t="s">
        <v>27</v>
      </c>
      <c r="C469" s="61" t="s">
        <v>36</v>
      </c>
      <c r="D469" s="170"/>
      <c r="E469" s="171"/>
      <c r="F469" s="172"/>
      <c r="G469" s="173"/>
    </row>
    <row r="470" spans="1:7">
      <c r="A470" s="76">
        <v>1993</v>
      </c>
      <c r="B470" s="75" t="s">
        <v>27</v>
      </c>
      <c r="C470" s="61" t="s">
        <v>37</v>
      </c>
      <c r="D470" s="170"/>
      <c r="E470" s="171"/>
      <c r="F470" s="172"/>
      <c r="G470" s="173"/>
    </row>
    <row r="471" spans="1:7">
      <c r="A471" s="76">
        <v>1993</v>
      </c>
      <c r="B471" s="75" t="s">
        <v>27</v>
      </c>
      <c r="C471" s="61" t="s">
        <v>38</v>
      </c>
      <c r="D471" s="170"/>
      <c r="E471" s="171"/>
      <c r="F471" s="172"/>
      <c r="G471" s="173"/>
    </row>
    <row r="472" spans="1:7">
      <c r="A472" s="76">
        <v>1993</v>
      </c>
      <c r="B472" s="75" t="s">
        <v>27</v>
      </c>
      <c r="C472" s="61" t="s">
        <v>39</v>
      </c>
      <c r="D472" s="170"/>
      <c r="E472" s="171"/>
      <c r="F472" s="172"/>
      <c r="G472" s="173"/>
    </row>
    <row r="473" spans="1:7">
      <c r="A473" s="76">
        <v>1994</v>
      </c>
      <c r="B473" s="75" t="s">
        <v>27</v>
      </c>
      <c r="C473" s="61" t="s">
        <v>34</v>
      </c>
      <c r="D473" s="170"/>
      <c r="E473" s="171"/>
      <c r="F473" s="172"/>
      <c r="G473" s="173"/>
    </row>
    <row r="474" spans="1:7">
      <c r="A474" s="76">
        <v>1994</v>
      </c>
      <c r="B474" s="75" t="s">
        <v>27</v>
      </c>
      <c r="C474" s="61" t="s">
        <v>35</v>
      </c>
      <c r="D474" s="170"/>
      <c r="E474" s="171"/>
      <c r="F474" s="172"/>
      <c r="G474" s="173"/>
    </row>
    <row r="475" spans="1:7">
      <c r="A475" s="76">
        <v>1994</v>
      </c>
      <c r="B475" s="75" t="s">
        <v>27</v>
      </c>
      <c r="C475" s="61" t="s">
        <v>36</v>
      </c>
      <c r="D475" s="170"/>
      <c r="E475" s="171"/>
      <c r="F475" s="172"/>
      <c r="G475" s="173"/>
    </row>
    <row r="476" spans="1:7">
      <c r="A476" s="76">
        <v>1994</v>
      </c>
      <c r="B476" s="75" t="s">
        <v>27</v>
      </c>
      <c r="C476" s="61" t="s">
        <v>37</v>
      </c>
      <c r="D476" s="170"/>
      <c r="E476" s="171"/>
      <c r="F476" s="172"/>
      <c r="G476" s="173"/>
    </row>
    <row r="477" spans="1:7">
      <c r="A477" s="76">
        <v>1994</v>
      </c>
      <c r="B477" s="75" t="s">
        <v>27</v>
      </c>
      <c r="C477" s="61" t="s">
        <v>38</v>
      </c>
      <c r="D477" s="170"/>
      <c r="E477" s="171"/>
      <c r="F477" s="172"/>
      <c r="G477" s="173"/>
    </row>
    <row r="478" spans="1:7">
      <c r="A478" s="76">
        <v>1994</v>
      </c>
      <c r="B478" s="75" t="s">
        <v>27</v>
      </c>
      <c r="C478" s="61" t="s">
        <v>39</v>
      </c>
      <c r="D478" s="170"/>
      <c r="E478" s="171"/>
      <c r="F478" s="172"/>
      <c r="G478" s="173"/>
    </row>
    <row r="479" spans="1:7">
      <c r="A479" s="76">
        <v>1995</v>
      </c>
      <c r="B479" s="75" t="s">
        <v>27</v>
      </c>
      <c r="C479" s="61" t="s">
        <v>34</v>
      </c>
      <c r="D479" s="170"/>
      <c r="E479" s="171"/>
      <c r="F479" s="172"/>
      <c r="G479" s="173"/>
    </row>
    <row r="480" spans="1:7">
      <c r="A480" s="76">
        <v>1995</v>
      </c>
      <c r="B480" s="75" t="s">
        <v>27</v>
      </c>
      <c r="C480" s="61" t="s">
        <v>35</v>
      </c>
      <c r="D480" s="170"/>
      <c r="E480" s="171"/>
      <c r="F480" s="172"/>
      <c r="G480" s="173"/>
    </row>
    <row r="481" spans="1:7">
      <c r="A481" s="76">
        <v>1995</v>
      </c>
      <c r="B481" s="75" t="s">
        <v>27</v>
      </c>
      <c r="C481" s="61" t="s">
        <v>36</v>
      </c>
      <c r="D481" s="170"/>
      <c r="E481" s="171"/>
      <c r="F481" s="172"/>
      <c r="G481" s="173"/>
    </row>
    <row r="482" spans="1:7">
      <c r="A482" s="76">
        <v>1995</v>
      </c>
      <c r="B482" s="75" t="s">
        <v>27</v>
      </c>
      <c r="C482" s="61" t="s">
        <v>37</v>
      </c>
      <c r="D482" s="170"/>
      <c r="E482" s="171"/>
      <c r="F482" s="172"/>
      <c r="G482" s="173"/>
    </row>
    <row r="483" spans="1:7">
      <c r="A483" s="76">
        <v>1995</v>
      </c>
      <c r="B483" s="75" t="s">
        <v>27</v>
      </c>
      <c r="C483" s="61" t="s">
        <v>38</v>
      </c>
      <c r="D483" s="170"/>
      <c r="E483" s="171"/>
      <c r="F483" s="172"/>
      <c r="G483" s="173"/>
    </row>
    <row r="484" spans="1:7">
      <c r="A484" s="76">
        <v>1995</v>
      </c>
      <c r="B484" s="75" t="s">
        <v>27</v>
      </c>
      <c r="C484" s="61" t="s">
        <v>39</v>
      </c>
      <c r="D484" s="170"/>
      <c r="E484" s="171"/>
      <c r="F484" s="172"/>
      <c r="G484" s="173"/>
    </row>
    <row r="485" spans="1:7">
      <c r="A485" s="76">
        <v>1996</v>
      </c>
      <c r="B485" s="75" t="s">
        <v>27</v>
      </c>
      <c r="C485" s="61" t="s">
        <v>34</v>
      </c>
      <c r="D485" s="170"/>
      <c r="E485" s="171"/>
      <c r="F485" s="172"/>
      <c r="G485" s="173"/>
    </row>
    <row r="486" spans="1:7">
      <c r="A486" s="76">
        <v>1996</v>
      </c>
      <c r="B486" s="75" t="s">
        <v>27</v>
      </c>
      <c r="C486" s="61" t="s">
        <v>35</v>
      </c>
      <c r="D486" s="170"/>
      <c r="E486" s="171"/>
      <c r="F486" s="172"/>
      <c r="G486" s="173"/>
    </row>
    <row r="487" spans="1:7">
      <c r="A487" s="76">
        <v>1996</v>
      </c>
      <c r="B487" s="75" t="s">
        <v>27</v>
      </c>
      <c r="C487" s="61" t="s">
        <v>36</v>
      </c>
      <c r="D487" s="170"/>
      <c r="E487" s="171"/>
      <c r="F487" s="172"/>
      <c r="G487" s="173"/>
    </row>
    <row r="488" spans="1:7">
      <c r="A488" s="76">
        <v>1996</v>
      </c>
      <c r="B488" s="75" t="s">
        <v>27</v>
      </c>
      <c r="C488" s="61" t="s">
        <v>37</v>
      </c>
      <c r="D488" s="170"/>
      <c r="E488" s="171"/>
      <c r="F488" s="172"/>
      <c r="G488" s="173"/>
    </row>
    <row r="489" spans="1:7">
      <c r="A489" s="76">
        <v>1996</v>
      </c>
      <c r="B489" s="75" t="s">
        <v>27</v>
      </c>
      <c r="C489" s="61" t="s">
        <v>38</v>
      </c>
      <c r="D489" s="170"/>
      <c r="E489" s="171"/>
      <c r="F489" s="172"/>
      <c r="G489" s="173"/>
    </row>
    <row r="490" spans="1:7">
      <c r="A490" s="76">
        <v>1996</v>
      </c>
      <c r="B490" s="75" t="s">
        <v>27</v>
      </c>
      <c r="C490" s="61" t="s">
        <v>39</v>
      </c>
      <c r="D490" s="170"/>
      <c r="E490" s="171"/>
      <c r="F490" s="172"/>
      <c r="G490" s="173"/>
    </row>
    <row r="491" spans="1:7">
      <c r="A491" s="76">
        <v>1997</v>
      </c>
      <c r="B491" s="75" t="s">
        <v>27</v>
      </c>
      <c r="C491" s="61" t="s">
        <v>34</v>
      </c>
      <c r="D491" s="170"/>
      <c r="E491" s="171"/>
      <c r="F491" s="172"/>
      <c r="G491" s="173"/>
    </row>
    <row r="492" spans="1:7">
      <c r="A492" s="76">
        <v>1997</v>
      </c>
      <c r="B492" s="75" t="s">
        <v>27</v>
      </c>
      <c r="C492" s="61" t="s">
        <v>35</v>
      </c>
      <c r="D492" s="170"/>
      <c r="E492" s="171"/>
      <c r="F492" s="172"/>
      <c r="G492" s="173"/>
    </row>
    <row r="493" spans="1:7">
      <c r="A493" s="76">
        <v>1997</v>
      </c>
      <c r="B493" s="75" t="s">
        <v>27</v>
      </c>
      <c r="C493" s="61" t="s">
        <v>36</v>
      </c>
      <c r="D493" s="170"/>
      <c r="E493" s="171"/>
      <c r="F493" s="172"/>
      <c r="G493" s="173"/>
    </row>
    <row r="494" spans="1:7">
      <c r="A494" s="76">
        <v>1997</v>
      </c>
      <c r="B494" s="75" t="s">
        <v>27</v>
      </c>
      <c r="C494" s="61" t="s">
        <v>37</v>
      </c>
      <c r="D494" s="170"/>
      <c r="E494" s="171"/>
      <c r="F494" s="172"/>
      <c r="G494" s="173"/>
    </row>
    <row r="495" spans="1:7">
      <c r="A495" s="76">
        <v>1997</v>
      </c>
      <c r="B495" s="75" t="s">
        <v>27</v>
      </c>
      <c r="C495" s="61" t="s">
        <v>38</v>
      </c>
      <c r="D495" s="170"/>
      <c r="E495" s="171"/>
      <c r="F495" s="172"/>
      <c r="G495" s="173"/>
    </row>
    <row r="496" spans="1:7">
      <c r="A496" s="76">
        <v>1997</v>
      </c>
      <c r="B496" s="75" t="s">
        <v>27</v>
      </c>
      <c r="C496" s="61" t="s">
        <v>39</v>
      </c>
      <c r="D496" s="170"/>
      <c r="E496" s="171"/>
      <c r="F496" s="172"/>
      <c r="G496" s="173"/>
    </row>
    <row r="497" spans="1:7">
      <c r="A497" s="76">
        <v>1998</v>
      </c>
      <c r="B497" s="75" t="s">
        <v>27</v>
      </c>
      <c r="C497" s="61" t="s">
        <v>34</v>
      </c>
      <c r="D497" s="170"/>
      <c r="E497" s="171"/>
      <c r="F497" s="172"/>
      <c r="G497" s="173"/>
    </row>
    <row r="498" spans="1:7">
      <c r="A498" s="76">
        <v>1998</v>
      </c>
      <c r="B498" s="75" t="s">
        <v>27</v>
      </c>
      <c r="C498" s="61" t="s">
        <v>35</v>
      </c>
      <c r="D498" s="170"/>
      <c r="E498" s="171"/>
      <c r="F498" s="172"/>
      <c r="G498" s="173"/>
    </row>
    <row r="499" spans="1:7">
      <c r="A499" s="76">
        <v>1998</v>
      </c>
      <c r="B499" s="75" t="s">
        <v>27</v>
      </c>
      <c r="C499" s="61" t="s">
        <v>36</v>
      </c>
      <c r="D499" s="170"/>
      <c r="E499" s="171"/>
      <c r="F499" s="172"/>
      <c r="G499" s="173"/>
    </row>
    <row r="500" spans="1:7">
      <c r="A500" s="76">
        <v>1998</v>
      </c>
      <c r="B500" s="75" t="s">
        <v>27</v>
      </c>
      <c r="C500" s="61" t="s">
        <v>37</v>
      </c>
      <c r="D500" s="170"/>
      <c r="E500" s="171"/>
      <c r="F500" s="172"/>
      <c r="G500" s="173"/>
    </row>
    <row r="501" spans="1:7">
      <c r="A501" s="76">
        <v>1998</v>
      </c>
      <c r="B501" s="75" t="s">
        <v>27</v>
      </c>
      <c r="C501" s="61" t="s">
        <v>38</v>
      </c>
      <c r="D501" s="170"/>
      <c r="E501" s="171"/>
      <c r="F501" s="172"/>
      <c r="G501" s="173"/>
    </row>
    <row r="502" spans="1:7">
      <c r="A502" s="76">
        <v>1998</v>
      </c>
      <c r="B502" s="75" t="s">
        <v>27</v>
      </c>
      <c r="C502" s="61" t="s">
        <v>39</v>
      </c>
      <c r="D502" s="170"/>
      <c r="E502" s="171"/>
      <c r="F502" s="172"/>
      <c r="G502" s="173"/>
    </row>
    <row r="503" spans="1:7">
      <c r="A503" s="76">
        <v>1999</v>
      </c>
      <c r="B503" s="75" t="s">
        <v>27</v>
      </c>
      <c r="C503" s="61" t="s">
        <v>34</v>
      </c>
      <c r="D503" s="170"/>
      <c r="E503" s="171"/>
      <c r="F503" s="172"/>
      <c r="G503" s="173"/>
    </row>
    <row r="504" spans="1:7">
      <c r="A504" s="76">
        <v>1999</v>
      </c>
      <c r="B504" s="75" t="s">
        <v>27</v>
      </c>
      <c r="C504" s="61" t="s">
        <v>35</v>
      </c>
      <c r="D504" s="170"/>
      <c r="E504" s="171"/>
      <c r="F504" s="172"/>
      <c r="G504" s="173"/>
    </row>
    <row r="505" spans="1:7">
      <c r="A505" s="76">
        <v>1999</v>
      </c>
      <c r="B505" s="75" t="s">
        <v>27</v>
      </c>
      <c r="C505" s="61" t="s">
        <v>36</v>
      </c>
      <c r="D505" s="170"/>
      <c r="E505" s="171"/>
      <c r="F505" s="172"/>
      <c r="G505" s="173"/>
    </row>
    <row r="506" spans="1:7">
      <c r="A506" s="76">
        <v>1999</v>
      </c>
      <c r="B506" s="75" t="s">
        <v>27</v>
      </c>
      <c r="C506" s="61" t="s">
        <v>37</v>
      </c>
      <c r="D506" s="170"/>
      <c r="E506" s="171"/>
      <c r="F506" s="172"/>
      <c r="G506" s="173"/>
    </row>
    <row r="507" spans="1:7">
      <c r="A507" s="76">
        <v>1999</v>
      </c>
      <c r="B507" s="75" t="s">
        <v>27</v>
      </c>
      <c r="C507" s="61" t="s">
        <v>38</v>
      </c>
      <c r="D507" s="170"/>
      <c r="E507" s="171"/>
      <c r="F507" s="172"/>
      <c r="G507" s="173"/>
    </row>
    <row r="508" spans="1:7">
      <c r="A508" s="76">
        <v>1999</v>
      </c>
      <c r="B508" s="75" t="s">
        <v>27</v>
      </c>
      <c r="C508" s="61" t="s">
        <v>39</v>
      </c>
      <c r="D508" s="170"/>
      <c r="E508" s="171"/>
      <c r="F508" s="172"/>
      <c r="G508" s="173"/>
    </row>
    <row r="509" spans="1:7">
      <c r="A509" s="76">
        <v>2000</v>
      </c>
      <c r="B509" s="75" t="s">
        <v>27</v>
      </c>
      <c r="C509" s="61" t="s">
        <v>34</v>
      </c>
      <c r="D509" s="170"/>
      <c r="E509" s="171"/>
      <c r="F509" s="172"/>
      <c r="G509" s="173"/>
    </row>
    <row r="510" spans="1:7">
      <c r="A510" s="76">
        <v>2000</v>
      </c>
      <c r="B510" s="75" t="s">
        <v>27</v>
      </c>
      <c r="C510" s="61" t="s">
        <v>35</v>
      </c>
      <c r="D510" s="170"/>
      <c r="E510" s="171"/>
      <c r="F510" s="172"/>
      <c r="G510" s="173"/>
    </row>
    <row r="511" spans="1:7">
      <c r="A511" s="76">
        <v>2000</v>
      </c>
      <c r="B511" s="75" t="s">
        <v>27</v>
      </c>
      <c r="C511" s="61" t="s">
        <v>36</v>
      </c>
      <c r="D511" s="170"/>
      <c r="E511" s="171"/>
      <c r="F511" s="172"/>
      <c r="G511" s="173"/>
    </row>
    <row r="512" spans="1:7">
      <c r="A512" s="76">
        <v>2000</v>
      </c>
      <c r="B512" s="75" t="s">
        <v>27</v>
      </c>
      <c r="C512" s="61" t="s">
        <v>37</v>
      </c>
      <c r="D512" s="170"/>
      <c r="E512" s="171"/>
      <c r="F512" s="172"/>
      <c r="G512" s="173"/>
    </row>
    <row r="513" spans="1:7">
      <c r="A513" s="76">
        <v>2000</v>
      </c>
      <c r="B513" s="75" t="s">
        <v>27</v>
      </c>
      <c r="C513" s="61" t="s">
        <v>38</v>
      </c>
      <c r="D513" s="170"/>
      <c r="E513" s="171"/>
      <c r="F513" s="172"/>
      <c r="G513" s="173"/>
    </row>
    <row r="514" spans="1:7">
      <c r="A514" s="76">
        <v>2000</v>
      </c>
      <c r="B514" s="75" t="s">
        <v>27</v>
      </c>
      <c r="C514" s="61" t="s">
        <v>39</v>
      </c>
      <c r="D514" s="170"/>
      <c r="E514" s="171"/>
      <c r="F514" s="172"/>
      <c r="G514" s="173"/>
    </row>
    <row r="515" spans="1:7">
      <c r="A515" s="76">
        <v>2001</v>
      </c>
      <c r="B515" s="75" t="s">
        <v>27</v>
      </c>
      <c r="C515" s="61" t="s">
        <v>34</v>
      </c>
      <c r="D515" s="170"/>
      <c r="E515" s="171"/>
      <c r="F515" s="172"/>
      <c r="G515" s="173"/>
    </row>
    <row r="516" spans="1:7">
      <c r="A516" s="76">
        <v>2001</v>
      </c>
      <c r="B516" s="75" t="s">
        <v>27</v>
      </c>
      <c r="C516" s="61" t="s">
        <v>35</v>
      </c>
      <c r="D516" s="170"/>
      <c r="E516" s="171"/>
      <c r="F516" s="172"/>
      <c r="G516" s="173"/>
    </row>
    <row r="517" spans="1:7">
      <c r="A517" s="76">
        <v>2001</v>
      </c>
      <c r="B517" s="75" t="s">
        <v>27</v>
      </c>
      <c r="C517" s="61" t="s">
        <v>36</v>
      </c>
      <c r="D517" s="170"/>
      <c r="E517" s="171"/>
      <c r="F517" s="172"/>
      <c r="G517" s="173"/>
    </row>
    <row r="518" spans="1:7">
      <c r="A518" s="76">
        <v>2001</v>
      </c>
      <c r="B518" s="75" t="s">
        <v>27</v>
      </c>
      <c r="C518" s="61" t="s">
        <v>37</v>
      </c>
      <c r="D518" s="170"/>
      <c r="E518" s="171"/>
      <c r="F518" s="172"/>
      <c r="G518" s="173"/>
    </row>
    <row r="519" spans="1:7">
      <c r="A519" s="76">
        <v>2001</v>
      </c>
      <c r="B519" s="75" t="s">
        <v>27</v>
      </c>
      <c r="C519" s="61" t="s">
        <v>38</v>
      </c>
      <c r="D519" s="170"/>
      <c r="E519" s="171"/>
      <c r="F519" s="172"/>
      <c r="G519" s="173"/>
    </row>
    <row r="520" spans="1:7">
      <c r="A520" s="76">
        <v>2001</v>
      </c>
      <c r="B520" s="75" t="s">
        <v>27</v>
      </c>
      <c r="C520" s="61" t="s">
        <v>39</v>
      </c>
      <c r="D520" s="170"/>
      <c r="E520" s="171"/>
      <c r="F520" s="172"/>
      <c r="G520" s="173"/>
    </row>
    <row r="521" spans="1:7">
      <c r="A521" s="76">
        <v>2002</v>
      </c>
      <c r="B521" s="75" t="s">
        <v>27</v>
      </c>
      <c r="C521" s="61" t="s">
        <v>34</v>
      </c>
      <c r="D521" s="170"/>
      <c r="E521" s="171"/>
      <c r="F521" s="172"/>
      <c r="G521" s="173"/>
    </row>
    <row r="522" spans="1:7">
      <c r="A522" s="76">
        <v>2002</v>
      </c>
      <c r="B522" s="75" t="s">
        <v>27</v>
      </c>
      <c r="C522" s="61" t="s">
        <v>35</v>
      </c>
      <c r="D522" s="170"/>
      <c r="E522" s="171"/>
      <c r="F522" s="172"/>
      <c r="G522" s="173"/>
    </row>
    <row r="523" spans="1:7">
      <c r="A523" s="76">
        <v>2002</v>
      </c>
      <c r="B523" s="75" t="s">
        <v>27</v>
      </c>
      <c r="C523" s="61" t="s">
        <v>36</v>
      </c>
      <c r="D523" s="170"/>
      <c r="E523" s="171"/>
      <c r="F523" s="172"/>
      <c r="G523" s="173"/>
    </row>
    <row r="524" spans="1:7">
      <c r="A524" s="76">
        <v>2002</v>
      </c>
      <c r="B524" s="75" t="s">
        <v>27</v>
      </c>
      <c r="C524" s="61" t="s">
        <v>37</v>
      </c>
      <c r="D524" s="170"/>
      <c r="E524" s="171"/>
      <c r="F524" s="172"/>
      <c r="G524" s="173"/>
    </row>
    <row r="525" spans="1:7">
      <c r="A525" s="76">
        <v>2002</v>
      </c>
      <c r="B525" s="75" t="s">
        <v>27</v>
      </c>
      <c r="C525" s="61" t="s">
        <v>38</v>
      </c>
      <c r="D525" s="170"/>
      <c r="E525" s="171"/>
      <c r="F525" s="172"/>
      <c r="G525" s="173"/>
    </row>
    <row r="526" spans="1:7">
      <c r="A526" s="76">
        <v>2002</v>
      </c>
      <c r="B526" s="75" t="s">
        <v>27</v>
      </c>
      <c r="C526" s="61" t="s">
        <v>39</v>
      </c>
      <c r="D526" s="170"/>
      <c r="E526" s="171"/>
      <c r="F526" s="172"/>
      <c r="G526" s="173"/>
    </row>
    <row r="527" spans="1:7">
      <c r="A527" s="76">
        <v>2003</v>
      </c>
      <c r="B527" s="75" t="s">
        <v>27</v>
      </c>
      <c r="C527" s="61" t="s">
        <v>34</v>
      </c>
      <c r="D527" s="170"/>
      <c r="E527" s="171"/>
      <c r="F527" s="172"/>
      <c r="G527" s="173"/>
    </row>
    <row r="528" spans="1:7">
      <c r="A528" s="76">
        <v>2003</v>
      </c>
      <c r="B528" s="75" t="s">
        <v>27</v>
      </c>
      <c r="C528" s="61" t="s">
        <v>35</v>
      </c>
      <c r="D528" s="170"/>
      <c r="E528" s="171"/>
      <c r="F528" s="172"/>
      <c r="G528" s="173"/>
    </row>
    <row r="529" spans="1:7">
      <c r="A529" s="76">
        <v>2003</v>
      </c>
      <c r="B529" s="75" t="s">
        <v>27</v>
      </c>
      <c r="C529" s="61" t="s">
        <v>36</v>
      </c>
      <c r="D529" s="170"/>
      <c r="E529" s="171"/>
      <c r="F529" s="172"/>
      <c r="G529" s="173"/>
    </row>
    <row r="530" spans="1:7">
      <c r="A530" s="76">
        <v>2003</v>
      </c>
      <c r="B530" s="75" t="s">
        <v>27</v>
      </c>
      <c r="C530" s="61" t="s">
        <v>37</v>
      </c>
      <c r="D530" s="170"/>
      <c r="E530" s="171"/>
      <c r="F530" s="172"/>
      <c r="G530" s="173"/>
    </row>
    <row r="531" spans="1:7">
      <c r="A531" s="76">
        <v>2003</v>
      </c>
      <c r="B531" s="75" t="s">
        <v>27</v>
      </c>
      <c r="C531" s="61" t="s">
        <v>38</v>
      </c>
      <c r="D531" s="170"/>
      <c r="E531" s="171"/>
      <c r="F531" s="172"/>
      <c r="G531" s="173"/>
    </row>
    <row r="532" spans="1:7">
      <c r="A532" s="76">
        <v>2003</v>
      </c>
      <c r="B532" s="75" t="s">
        <v>27</v>
      </c>
      <c r="C532" s="61" t="s">
        <v>39</v>
      </c>
      <c r="D532" s="170"/>
      <c r="E532" s="171"/>
      <c r="F532" s="172"/>
      <c r="G532" s="173"/>
    </row>
    <row r="533" spans="1:7">
      <c r="A533" s="76">
        <v>2004</v>
      </c>
      <c r="B533" s="75" t="s">
        <v>27</v>
      </c>
      <c r="C533" s="61" t="s">
        <v>34</v>
      </c>
      <c r="D533" s="170"/>
      <c r="E533" s="171"/>
      <c r="F533" s="172"/>
      <c r="G533" s="173"/>
    </row>
    <row r="534" spans="1:7">
      <c r="A534" s="76">
        <v>2004</v>
      </c>
      <c r="B534" s="75" t="s">
        <v>27</v>
      </c>
      <c r="C534" s="61" t="s">
        <v>35</v>
      </c>
      <c r="D534" s="170"/>
      <c r="E534" s="171"/>
      <c r="F534" s="172"/>
      <c r="G534" s="173"/>
    </row>
    <row r="535" spans="1:7">
      <c r="A535" s="76">
        <v>2004</v>
      </c>
      <c r="B535" s="75" t="s">
        <v>27</v>
      </c>
      <c r="C535" s="61" t="s">
        <v>36</v>
      </c>
      <c r="D535" s="170"/>
      <c r="E535" s="171"/>
      <c r="F535" s="172"/>
      <c r="G535" s="173"/>
    </row>
    <row r="536" spans="1:7">
      <c r="A536" s="76">
        <v>2004</v>
      </c>
      <c r="B536" s="75" t="s">
        <v>27</v>
      </c>
      <c r="C536" s="61" t="s">
        <v>37</v>
      </c>
      <c r="D536" s="170"/>
      <c r="E536" s="171"/>
      <c r="F536" s="172"/>
      <c r="G536" s="173"/>
    </row>
    <row r="537" spans="1:7">
      <c r="A537" s="76">
        <v>2004</v>
      </c>
      <c r="B537" s="75" t="s">
        <v>27</v>
      </c>
      <c r="C537" s="61" t="s">
        <v>38</v>
      </c>
      <c r="D537" s="170"/>
      <c r="E537" s="171"/>
      <c r="F537" s="172"/>
      <c r="G537" s="173"/>
    </row>
    <row r="538" spans="1:7">
      <c r="A538" s="76">
        <v>2004</v>
      </c>
      <c r="B538" s="75" t="s">
        <v>27</v>
      </c>
      <c r="C538" s="61" t="s">
        <v>39</v>
      </c>
      <c r="D538" s="170"/>
      <c r="E538" s="171"/>
      <c r="F538" s="172"/>
      <c r="G538" s="173"/>
    </row>
    <row r="539" spans="1:7">
      <c r="A539" s="76">
        <v>2005</v>
      </c>
      <c r="B539" s="75" t="s">
        <v>27</v>
      </c>
      <c r="C539" s="61" t="s">
        <v>34</v>
      </c>
      <c r="D539" s="170"/>
      <c r="E539" s="171"/>
      <c r="F539" s="172"/>
      <c r="G539" s="173"/>
    </row>
    <row r="540" spans="1:7">
      <c r="A540" s="76">
        <v>2005</v>
      </c>
      <c r="B540" s="75" t="s">
        <v>27</v>
      </c>
      <c r="C540" s="61" t="s">
        <v>35</v>
      </c>
      <c r="D540" s="170"/>
      <c r="E540" s="171"/>
      <c r="F540" s="172"/>
      <c r="G540" s="173"/>
    </row>
    <row r="541" spans="1:7">
      <c r="A541" s="76">
        <v>2005</v>
      </c>
      <c r="B541" s="75" t="s">
        <v>27</v>
      </c>
      <c r="C541" s="61" t="s">
        <v>36</v>
      </c>
      <c r="D541" s="170"/>
      <c r="E541" s="171"/>
      <c r="F541" s="172"/>
      <c r="G541" s="173"/>
    </row>
    <row r="542" spans="1:7">
      <c r="A542" s="76">
        <v>2005</v>
      </c>
      <c r="B542" s="75" t="s">
        <v>27</v>
      </c>
      <c r="C542" s="61" t="s">
        <v>37</v>
      </c>
      <c r="D542" s="170"/>
      <c r="E542" s="171"/>
      <c r="F542" s="172"/>
      <c r="G542" s="173"/>
    </row>
    <row r="543" spans="1:7">
      <c r="A543" s="76">
        <v>2005</v>
      </c>
      <c r="B543" s="75" t="s">
        <v>27</v>
      </c>
      <c r="C543" s="61" t="s">
        <v>38</v>
      </c>
      <c r="D543" s="170"/>
      <c r="E543" s="171"/>
      <c r="F543" s="172"/>
      <c r="G543" s="173"/>
    </row>
    <row r="544" spans="1:7">
      <c r="A544" s="76">
        <v>2005</v>
      </c>
      <c r="B544" s="75" t="s">
        <v>27</v>
      </c>
      <c r="C544" s="61" t="s">
        <v>39</v>
      </c>
      <c r="D544" s="170"/>
      <c r="E544" s="171"/>
      <c r="F544" s="172"/>
      <c r="G544" s="173"/>
    </row>
    <row r="545" spans="1:7">
      <c r="A545" s="76">
        <v>2006</v>
      </c>
      <c r="B545" s="75" t="s">
        <v>27</v>
      </c>
      <c r="C545" s="61" t="s">
        <v>34</v>
      </c>
      <c r="D545" s="170"/>
      <c r="E545" s="171"/>
      <c r="F545" s="172"/>
      <c r="G545" s="173"/>
    </row>
    <row r="546" spans="1:7">
      <c r="A546" s="76">
        <v>2006</v>
      </c>
      <c r="B546" s="75" t="s">
        <v>27</v>
      </c>
      <c r="C546" s="61" t="s">
        <v>35</v>
      </c>
      <c r="D546" s="170"/>
      <c r="E546" s="171"/>
      <c r="F546" s="172"/>
      <c r="G546" s="173"/>
    </row>
    <row r="547" spans="1:7">
      <c r="A547" s="76">
        <v>2006</v>
      </c>
      <c r="B547" s="75" t="s">
        <v>27</v>
      </c>
      <c r="C547" s="61" t="s">
        <v>36</v>
      </c>
      <c r="D547" s="170"/>
      <c r="E547" s="171"/>
      <c r="F547" s="172"/>
      <c r="G547" s="173"/>
    </row>
    <row r="548" spans="1:7">
      <c r="A548" s="76">
        <v>2006</v>
      </c>
      <c r="B548" s="75" t="s">
        <v>27</v>
      </c>
      <c r="C548" s="61" t="s">
        <v>37</v>
      </c>
      <c r="D548" s="170"/>
      <c r="E548" s="171"/>
      <c r="F548" s="172"/>
      <c r="G548" s="173"/>
    </row>
    <row r="549" spans="1:7">
      <c r="A549" s="76">
        <v>2006</v>
      </c>
      <c r="B549" s="75" t="s">
        <v>27</v>
      </c>
      <c r="C549" s="61" t="s">
        <v>38</v>
      </c>
      <c r="D549" s="170"/>
      <c r="E549" s="171"/>
      <c r="F549" s="172"/>
      <c r="G549" s="173"/>
    </row>
    <row r="550" spans="1:7">
      <c r="A550" s="76">
        <v>2006</v>
      </c>
      <c r="B550" s="75" t="s">
        <v>27</v>
      </c>
      <c r="C550" s="61" t="s">
        <v>39</v>
      </c>
      <c r="D550" s="170"/>
      <c r="E550" s="171"/>
      <c r="F550" s="172"/>
      <c r="G550" s="173"/>
    </row>
    <row r="551" spans="1:7">
      <c r="A551" s="76">
        <v>2007</v>
      </c>
      <c r="B551" s="75" t="s">
        <v>27</v>
      </c>
      <c r="C551" s="61" t="s">
        <v>34</v>
      </c>
      <c r="D551" s="170"/>
      <c r="E551" s="171"/>
      <c r="F551" s="172"/>
      <c r="G551" s="173"/>
    </row>
    <row r="552" spans="1:7">
      <c r="A552" s="76">
        <v>2007</v>
      </c>
      <c r="B552" s="75" t="s">
        <v>27</v>
      </c>
      <c r="C552" s="61" t="s">
        <v>35</v>
      </c>
      <c r="D552" s="170"/>
      <c r="E552" s="171"/>
      <c r="F552" s="172"/>
      <c r="G552" s="173"/>
    </row>
    <row r="553" spans="1:7">
      <c r="A553" s="76">
        <v>2007</v>
      </c>
      <c r="B553" s="75" t="s">
        <v>27</v>
      </c>
      <c r="C553" s="61" t="s">
        <v>36</v>
      </c>
      <c r="D553" s="170"/>
      <c r="E553" s="171"/>
      <c r="F553" s="172"/>
      <c r="G553" s="173"/>
    </row>
    <row r="554" spans="1:7">
      <c r="A554" s="76">
        <v>2007</v>
      </c>
      <c r="B554" s="75" t="s">
        <v>27</v>
      </c>
      <c r="C554" s="61" t="s">
        <v>37</v>
      </c>
      <c r="D554" s="170"/>
      <c r="E554" s="171"/>
      <c r="F554" s="172"/>
      <c r="G554" s="173"/>
    </row>
    <row r="555" spans="1:7">
      <c r="A555" s="76">
        <v>2007</v>
      </c>
      <c r="B555" s="75" t="s">
        <v>27</v>
      </c>
      <c r="C555" s="61" t="s">
        <v>38</v>
      </c>
      <c r="D555" s="170"/>
      <c r="E555" s="171"/>
      <c r="F555" s="172"/>
      <c r="G555" s="173"/>
    </row>
    <row r="556" spans="1:7">
      <c r="A556" s="76">
        <v>2007</v>
      </c>
      <c r="B556" s="75" t="s">
        <v>27</v>
      </c>
      <c r="C556" s="61" t="s">
        <v>39</v>
      </c>
      <c r="D556" s="170"/>
      <c r="E556" s="171"/>
      <c r="F556" s="172"/>
      <c r="G556" s="173"/>
    </row>
    <row r="557" spans="1:7">
      <c r="A557" s="76">
        <v>2008</v>
      </c>
      <c r="B557" s="75" t="s">
        <v>27</v>
      </c>
      <c r="C557" s="61" t="s">
        <v>34</v>
      </c>
      <c r="D557" s="170"/>
      <c r="E557" s="171"/>
      <c r="F557" s="172"/>
      <c r="G557" s="173"/>
    </row>
    <row r="558" spans="1:7">
      <c r="A558" s="76">
        <v>2008</v>
      </c>
      <c r="B558" s="75" t="s">
        <v>27</v>
      </c>
      <c r="C558" s="61" t="s">
        <v>35</v>
      </c>
      <c r="D558" s="170"/>
      <c r="E558" s="171"/>
      <c r="F558" s="172"/>
      <c r="G558" s="173"/>
    </row>
    <row r="559" spans="1:7">
      <c r="A559" s="76">
        <v>2008</v>
      </c>
      <c r="B559" s="75" t="s">
        <v>27</v>
      </c>
      <c r="C559" s="61" t="s">
        <v>36</v>
      </c>
      <c r="D559" s="170"/>
      <c r="E559" s="171"/>
      <c r="F559" s="172"/>
      <c r="G559" s="173"/>
    </row>
    <row r="560" spans="1:7">
      <c r="A560" s="76">
        <v>2008</v>
      </c>
      <c r="B560" s="75" t="s">
        <v>27</v>
      </c>
      <c r="C560" s="61" t="s">
        <v>37</v>
      </c>
      <c r="D560" s="170"/>
      <c r="E560" s="171"/>
      <c r="F560" s="172"/>
      <c r="G560" s="173"/>
    </row>
    <row r="561" spans="1:7">
      <c r="A561" s="76">
        <v>2008</v>
      </c>
      <c r="B561" s="75" t="s">
        <v>27</v>
      </c>
      <c r="C561" s="61" t="s">
        <v>38</v>
      </c>
      <c r="D561" s="170"/>
      <c r="E561" s="171"/>
      <c r="F561" s="172"/>
      <c r="G561" s="173"/>
    </row>
    <row r="562" spans="1:7">
      <c r="A562" s="76">
        <v>2008</v>
      </c>
      <c r="B562" s="75" t="s">
        <v>27</v>
      </c>
      <c r="C562" s="61" t="s">
        <v>39</v>
      </c>
      <c r="D562" s="170"/>
      <c r="E562" s="171"/>
      <c r="F562" s="172"/>
      <c r="G562" s="173"/>
    </row>
    <row r="563" spans="1:7">
      <c r="A563" s="76">
        <v>2009</v>
      </c>
      <c r="B563" s="75" t="s">
        <v>27</v>
      </c>
      <c r="C563" s="61" t="s">
        <v>34</v>
      </c>
      <c r="D563" s="170"/>
      <c r="E563" s="171"/>
      <c r="F563" s="172"/>
      <c r="G563" s="173"/>
    </row>
    <row r="564" spans="1:7">
      <c r="A564" s="76">
        <v>2009</v>
      </c>
      <c r="B564" s="75" t="s">
        <v>27</v>
      </c>
      <c r="C564" s="61" t="s">
        <v>35</v>
      </c>
      <c r="D564" s="170"/>
      <c r="E564" s="171"/>
      <c r="F564" s="172"/>
      <c r="G564" s="173"/>
    </row>
    <row r="565" spans="1:7">
      <c r="A565" s="76">
        <v>2009</v>
      </c>
      <c r="B565" s="75" t="s">
        <v>27</v>
      </c>
      <c r="C565" s="61" t="s">
        <v>36</v>
      </c>
      <c r="D565" s="170"/>
      <c r="E565" s="171"/>
      <c r="F565" s="172"/>
      <c r="G565" s="173"/>
    </row>
    <row r="566" spans="1:7">
      <c r="A566" s="76">
        <v>2009</v>
      </c>
      <c r="B566" s="75" t="s">
        <v>27</v>
      </c>
      <c r="C566" s="61" t="s">
        <v>37</v>
      </c>
      <c r="D566" s="170"/>
      <c r="E566" s="171"/>
      <c r="F566" s="172"/>
      <c r="G566" s="173"/>
    </row>
    <row r="567" spans="1:7">
      <c r="A567" s="76">
        <v>2009</v>
      </c>
      <c r="B567" s="75" t="s">
        <v>27</v>
      </c>
      <c r="C567" s="61" t="s">
        <v>38</v>
      </c>
      <c r="D567" s="170"/>
      <c r="E567" s="171"/>
      <c r="F567" s="172"/>
      <c r="G567" s="173"/>
    </row>
    <row r="568" spans="1:7">
      <c r="A568" s="76">
        <v>2009</v>
      </c>
      <c r="B568" s="75" t="s">
        <v>27</v>
      </c>
      <c r="C568" s="61" t="s">
        <v>39</v>
      </c>
      <c r="D568" s="170"/>
      <c r="E568" s="171"/>
      <c r="F568" s="172"/>
      <c r="G568" s="173"/>
    </row>
    <row r="569" spans="1:7">
      <c r="A569" s="76">
        <v>2010</v>
      </c>
      <c r="B569" s="75" t="s">
        <v>27</v>
      </c>
      <c r="C569" s="61" t="s">
        <v>34</v>
      </c>
      <c r="D569" s="170"/>
      <c r="E569" s="171"/>
      <c r="F569" s="172"/>
      <c r="G569" s="173"/>
    </row>
    <row r="570" spans="1:7">
      <c r="A570" s="76">
        <v>2010</v>
      </c>
      <c r="B570" s="75" t="s">
        <v>27</v>
      </c>
      <c r="C570" s="61" t="s">
        <v>35</v>
      </c>
      <c r="D570" s="170"/>
      <c r="E570" s="171"/>
      <c r="F570" s="172"/>
      <c r="G570" s="173"/>
    </row>
    <row r="571" spans="1:7">
      <c r="A571" s="76">
        <v>2010</v>
      </c>
      <c r="B571" s="75" t="s">
        <v>27</v>
      </c>
      <c r="C571" s="61" t="s">
        <v>36</v>
      </c>
      <c r="D571" s="170"/>
      <c r="E571" s="171"/>
      <c r="F571" s="172"/>
      <c r="G571" s="173"/>
    </row>
    <row r="572" spans="1:7">
      <c r="A572" s="76">
        <v>2010</v>
      </c>
      <c r="B572" s="75" t="s">
        <v>27</v>
      </c>
      <c r="C572" s="61" t="s">
        <v>37</v>
      </c>
      <c r="D572" s="170"/>
      <c r="E572" s="171"/>
      <c r="F572" s="172"/>
      <c r="G572" s="173"/>
    </row>
    <row r="573" spans="1:7">
      <c r="A573" s="76">
        <v>2010</v>
      </c>
      <c r="B573" s="75" t="s">
        <v>27</v>
      </c>
      <c r="C573" s="61" t="s">
        <v>38</v>
      </c>
      <c r="D573" s="170"/>
      <c r="E573" s="171"/>
      <c r="F573" s="172"/>
      <c r="G573" s="173"/>
    </row>
    <row r="574" spans="1:7">
      <c r="A574" s="76">
        <v>2010</v>
      </c>
      <c r="B574" s="75" t="s">
        <v>27</v>
      </c>
      <c r="C574" s="61" t="s">
        <v>39</v>
      </c>
      <c r="D574" s="170"/>
      <c r="E574" s="171"/>
      <c r="F574" s="172"/>
      <c r="G574" s="173"/>
    </row>
    <row r="575" spans="1:7">
      <c r="A575" s="76">
        <v>2011</v>
      </c>
      <c r="B575" s="75" t="s">
        <v>27</v>
      </c>
      <c r="C575" s="61" t="s">
        <v>34</v>
      </c>
      <c r="D575" s="170"/>
      <c r="E575" s="171"/>
      <c r="F575" s="174"/>
      <c r="G575" s="175"/>
    </row>
    <row r="576" spans="1:7">
      <c r="A576" s="76">
        <v>2011</v>
      </c>
      <c r="B576" s="75" t="s">
        <v>27</v>
      </c>
      <c r="C576" s="61" t="s">
        <v>35</v>
      </c>
      <c r="D576" s="170"/>
      <c r="E576" s="171"/>
      <c r="F576" s="174"/>
      <c r="G576" s="175"/>
    </row>
    <row r="577" spans="1:7">
      <c r="A577" s="76">
        <v>2011</v>
      </c>
      <c r="B577" s="75" t="s">
        <v>27</v>
      </c>
      <c r="C577" s="61" t="s">
        <v>36</v>
      </c>
      <c r="D577" s="170"/>
      <c r="E577" s="171"/>
      <c r="F577" s="174"/>
      <c r="G577" s="175"/>
    </row>
    <row r="578" spans="1:7">
      <c r="A578" s="76">
        <v>2011</v>
      </c>
      <c r="B578" s="75" t="s">
        <v>27</v>
      </c>
      <c r="C578" s="61" t="s">
        <v>37</v>
      </c>
      <c r="D578" s="170"/>
      <c r="E578" s="171"/>
      <c r="F578" s="174"/>
      <c r="G578" s="175"/>
    </row>
    <row r="579" spans="1:7">
      <c r="A579" s="76">
        <v>2011</v>
      </c>
      <c r="B579" s="75" t="s">
        <v>27</v>
      </c>
      <c r="C579" s="61" t="s">
        <v>38</v>
      </c>
      <c r="D579" s="170"/>
      <c r="E579" s="171"/>
      <c r="F579" s="174"/>
      <c r="G579" s="175"/>
    </row>
    <row r="580" spans="1:7">
      <c r="A580" s="76">
        <v>2011</v>
      </c>
      <c r="B580" s="75" t="s">
        <v>27</v>
      </c>
      <c r="C580" s="61" t="s">
        <v>39</v>
      </c>
      <c r="D580" s="170"/>
      <c r="E580" s="171"/>
      <c r="F580" s="174"/>
      <c r="G580" s="175"/>
    </row>
    <row r="581" spans="1:7">
      <c r="A581" s="76">
        <v>2012</v>
      </c>
      <c r="B581" s="75" t="s">
        <v>27</v>
      </c>
      <c r="C581" s="61" t="s">
        <v>34</v>
      </c>
      <c r="D581" s="170"/>
      <c r="E581" s="171"/>
      <c r="F581" s="174"/>
      <c r="G581" s="175"/>
    </row>
    <row r="582" spans="1:7">
      <c r="A582" s="76">
        <v>2012</v>
      </c>
      <c r="B582" s="75" t="s">
        <v>27</v>
      </c>
      <c r="C582" s="61" t="s">
        <v>35</v>
      </c>
      <c r="D582" s="170"/>
      <c r="E582" s="171"/>
      <c r="F582" s="174"/>
      <c r="G582" s="175"/>
    </row>
    <row r="583" spans="1:7">
      <c r="A583" s="76">
        <v>2012</v>
      </c>
      <c r="B583" s="75" t="s">
        <v>27</v>
      </c>
      <c r="C583" s="61" t="s">
        <v>36</v>
      </c>
      <c r="D583" s="170"/>
      <c r="E583" s="171"/>
      <c r="F583" s="174"/>
      <c r="G583" s="175"/>
    </row>
    <row r="584" spans="1:7">
      <c r="A584" s="76">
        <v>2012</v>
      </c>
      <c r="B584" s="75" t="s">
        <v>27</v>
      </c>
      <c r="C584" s="61" t="s">
        <v>37</v>
      </c>
      <c r="D584" s="170"/>
      <c r="E584" s="171"/>
      <c r="F584" s="174"/>
      <c r="G584" s="175"/>
    </row>
    <row r="585" spans="1:7">
      <c r="A585" s="76">
        <v>2012</v>
      </c>
      <c r="B585" s="75" t="s">
        <v>27</v>
      </c>
      <c r="C585" s="61" t="s">
        <v>38</v>
      </c>
      <c r="D585" s="170"/>
      <c r="E585" s="171"/>
      <c r="F585" s="174"/>
      <c r="G585" s="175"/>
    </row>
    <row r="586" spans="1:7">
      <c r="A586" s="76">
        <v>2012</v>
      </c>
      <c r="B586" s="75" t="s">
        <v>27</v>
      </c>
      <c r="C586" s="61" t="s">
        <v>39</v>
      </c>
      <c r="D586" s="170"/>
      <c r="E586" s="171"/>
      <c r="F586" s="174"/>
      <c r="G586" s="175"/>
    </row>
    <row r="587" spans="1:7">
      <c r="A587" s="76">
        <v>2013</v>
      </c>
      <c r="B587" s="75" t="s">
        <v>27</v>
      </c>
      <c r="C587" s="61" t="s">
        <v>34</v>
      </c>
      <c r="D587" s="170"/>
      <c r="E587" s="171"/>
      <c r="F587" s="174"/>
      <c r="G587" s="175"/>
    </row>
    <row r="588" spans="1:7">
      <c r="A588" s="76">
        <v>2013</v>
      </c>
      <c r="B588" s="75" t="s">
        <v>27</v>
      </c>
      <c r="C588" s="61" t="s">
        <v>35</v>
      </c>
      <c r="D588" s="170"/>
      <c r="E588" s="171"/>
      <c r="F588" s="174"/>
      <c r="G588" s="175"/>
    </row>
    <row r="589" spans="1:7">
      <c r="A589" s="76">
        <v>2013</v>
      </c>
      <c r="B589" s="75" t="s">
        <v>27</v>
      </c>
      <c r="C589" s="61" t="s">
        <v>36</v>
      </c>
      <c r="D589" s="170"/>
      <c r="E589" s="171"/>
      <c r="F589" s="174"/>
      <c r="G589" s="175"/>
    </row>
    <row r="590" spans="1:7">
      <c r="A590" s="76">
        <v>2013</v>
      </c>
      <c r="B590" s="75" t="s">
        <v>27</v>
      </c>
      <c r="C590" s="61" t="s">
        <v>37</v>
      </c>
      <c r="D590" s="170"/>
      <c r="E590" s="171"/>
      <c r="F590" s="174"/>
      <c r="G590" s="175"/>
    </row>
    <row r="591" spans="1:7">
      <c r="A591" s="76">
        <v>2013</v>
      </c>
      <c r="B591" s="75" t="s">
        <v>27</v>
      </c>
      <c r="C591" s="61" t="s">
        <v>38</v>
      </c>
      <c r="D591" s="170"/>
      <c r="E591" s="171"/>
      <c r="F591" s="174"/>
      <c r="G591" s="175"/>
    </row>
    <row r="592" spans="1:7">
      <c r="A592" s="76">
        <v>2013</v>
      </c>
      <c r="B592" s="75" t="s">
        <v>27</v>
      </c>
      <c r="C592" s="61" t="s">
        <v>39</v>
      </c>
      <c r="D592" s="170"/>
      <c r="E592" s="171"/>
      <c r="F592" s="174"/>
      <c r="G592" s="175"/>
    </row>
    <row r="593" spans="1:7">
      <c r="A593" s="76">
        <v>2014</v>
      </c>
      <c r="B593" s="75" t="s">
        <v>27</v>
      </c>
      <c r="C593" s="61" t="s">
        <v>34</v>
      </c>
      <c r="D593" s="170"/>
      <c r="E593" s="171"/>
      <c r="F593" s="174"/>
      <c r="G593" s="175"/>
    </row>
    <row r="594" spans="1:7">
      <c r="A594" s="76">
        <v>2014</v>
      </c>
      <c r="B594" s="75" t="s">
        <v>27</v>
      </c>
      <c r="C594" s="61" t="s">
        <v>35</v>
      </c>
      <c r="D594" s="170"/>
      <c r="E594" s="171"/>
      <c r="F594" s="174"/>
      <c r="G594" s="175"/>
    </row>
    <row r="595" spans="1:7">
      <c r="A595" s="76">
        <v>2014</v>
      </c>
      <c r="B595" s="75" t="s">
        <v>27</v>
      </c>
      <c r="C595" s="61" t="s">
        <v>36</v>
      </c>
      <c r="D595" s="170"/>
      <c r="E595" s="171"/>
      <c r="F595" s="174"/>
      <c r="G595" s="175"/>
    </row>
    <row r="596" spans="1:7">
      <c r="A596" s="76">
        <v>2014</v>
      </c>
      <c r="B596" s="75" t="s">
        <v>27</v>
      </c>
      <c r="C596" s="61" t="s">
        <v>37</v>
      </c>
      <c r="D596" s="170"/>
      <c r="E596" s="171"/>
      <c r="F596" s="174"/>
      <c r="G596" s="175"/>
    </row>
    <row r="597" spans="1:7">
      <c r="A597" s="76">
        <v>2014</v>
      </c>
      <c r="B597" s="75" t="s">
        <v>27</v>
      </c>
      <c r="C597" s="61" t="s">
        <v>38</v>
      </c>
      <c r="D597" s="170"/>
      <c r="E597" s="171"/>
      <c r="F597" s="174"/>
      <c r="G597" s="175"/>
    </row>
    <row r="598" spans="1:7">
      <c r="A598" s="76">
        <v>2014</v>
      </c>
      <c r="B598" s="75" t="s">
        <v>27</v>
      </c>
      <c r="C598" s="61" t="s">
        <v>39</v>
      </c>
      <c r="D598" s="170"/>
      <c r="E598" s="171"/>
      <c r="F598" s="174"/>
      <c r="G598" s="175"/>
    </row>
    <row r="599" spans="1:7">
      <c r="A599" s="76">
        <v>2015</v>
      </c>
      <c r="B599" s="75" t="s">
        <v>27</v>
      </c>
      <c r="C599" s="61" t="s">
        <v>34</v>
      </c>
      <c r="D599" s="170"/>
      <c r="E599" s="171"/>
      <c r="F599" s="174"/>
      <c r="G599" s="175"/>
    </row>
    <row r="600" spans="1:7">
      <c r="A600" s="76">
        <v>2015</v>
      </c>
      <c r="B600" s="75" t="s">
        <v>27</v>
      </c>
      <c r="C600" s="61" t="s">
        <v>35</v>
      </c>
      <c r="D600" s="170"/>
      <c r="E600" s="171"/>
      <c r="F600" s="174"/>
      <c r="G600" s="175"/>
    </row>
    <row r="601" spans="1:7">
      <c r="A601" s="76">
        <v>2015</v>
      </c>
      <c r="B601" s="75" t="s">
        <v>27</v>
      </c>
      <c r="C601" s="61" t="s">
        <v>36</v>
      </c>
      <c r="D601" s="170"/>
      <c r="E601" s="171"/>
      <c r="F601" s="174"/>
      <c r="G601" s="175"/>
    </row>
    <row r="602" spans="1:7">
      <c r="A602" s="76">
        <v>2015</v>
      </c>
      <c r="B602" s="75" t="s">
        <v>27</v>
      </c>
      <c r="C602" s="61" t="s">
        <v>37</v>
      </c>
      <c r="D602" s="170"/>
      <c r="E602" s="171"/>
      <c r="F602" s="174"/>
      <c r="G602" s="175"/>
    </row>
    <row r="603" spans="1:7">
      <c r="A603" s="76">
        <v>2015</v>
      </c>
      <c r="B603" s="75" t="s">
        <v>27</v>
      </c>
      <c r="C603" s="61" t="s">
        <v>38</v>
      </c>
      <c r="D603" s="170"/>
      <c r="E603" s="171"/>
      <c r="F603" s="174"/>
      <c r="G603" s="175"/>
    </row>
    <row r="604" spans="1:7">
      <c r="A604" s="76">
        <v>2015</v>
      </c>
      <c r="B604" s="75" t="s">
        <v>27</v>
      </c>
      <c r="C604" s="61" t="s">
        <v>39</v>
      </c>
      <c r="D604" s="170"/>
      <c r="E604" s="171"/>
      <c r="F604" s="174"/>
      <c r="G604" s="175"/>
    </row>
    <row r="605" spans="1:7">
      <c r="A605" s="76">
        <v>2016</v>
      </c>
      <c r="B605" s="75" t="s">
        <v>27</v>
      </c>
      <c r="C605" s="61" t="s">
        <v>34</v>
      </c>
      <c r="D605" s="170"/>
      <c r="E605" s="171"/>
      <c r="F605" s="174"/>
      <c r="G605" s="175"/>
    </row>
    <row r="606" spans="1:7">
      <c r="A606" s="76">
        <v>2016</v>
      </c>
      <c r="B606" s="75" t="s">
        <v>27</v>
      </c>
      <c r="C606" s="61" t="s">
        <v>35</v>
      </c>
      <c r="D606" s="170"/>
      <c r="E606" s="171"/>
      <c r="F606" s="174"/>
      <c r="G606" s="175"/>
    </row>
    <row r="607" spans="1:7">
      <c r="A607" s="76">
        <v>2016</v>
      </c>
      <c r="B607" s="75" t="s">
        <v>27</v>
      </c>
      <c r="C607" s="61" t="s">
        <v>36</v>
      </c>
      <c r="D607" s="170"/>
      <c r="E607" s="171"/>
      <c r="F607" s="174"/>
      <c r="G607" s="175"/>
    </row>
    <row r="608" spans="1:7">
      <c r="A608" s="76">
        <v>2016</v>
      </c>
      <c r="B608" s="75" t="s">
        <v>27</v>
      </c>
      <c r="C608" s="61" t="s">
        <v>37</v>
      </c>
      <c r="D608" s="170"/>
      <c r="E608" s="171"/>
      <c r="F608" s="174"/>
      <c r="G608" s="175"/>
    </row>
    <row r="609" spans="1:7">
      <c r="A609" s="76">
        <v>2016</v>
      </c>
      <c r="B609" s="75" t="s">
        <v>27</v>
      </c>
      <c r="C609" s="61" t="s">
        <v>38</v>
      </c>
      <c r="D609" s="170"/>
      <c r="E609" s="171"/>
      <c r="F609" s="174"/>
      <c r="G609" s="175"/>
    </row>
    <row r="610" spans="1:7">
      <c r="A610" s="76">
        <v>2016</v>
      </c>
      <c r="B610" s="75" t="s">
        <v>27</v>
      </c>
      <c r="C610" s="61" t="s">
        <v>39</v>
      </c>
      <c r="D610" s="170"/>
      <c r="E610" s="171"/>
      <c r="F610" s="174"/>
      <c r="G610" s="175"/>
    </row>
  </sheetData>
  <sheetProtection password="D9C1" sheet="1" objects="1" scenarios="1" formatCells="0" formatColumns="0" formatRows="0" insertRows="0" deleteRows="0" selectLockedCells="1" sort="0" autoFilter="0" pivotTables="0"/>
  <mergeCells count="9">
    <mergeCell ref="A213:G213"/>
    <mergeCell ref="A412:G412"/>
    <mergeCell ref="A3:G3"/>
    <mergeCell ref="B6:G6"/>
    <mergeCell ref="B7:G7"/>
    <mergeCell ref="B8:G8"/>
    <mergeCell ref="B11:G11"/>
    <mergeCell ref="B9:G9"/>
    <mergeCell ref="B10:G10"/>
  </mergeCells>
  <phoneticPr fontId="17" type="noConversion"/>
  <printOptions horizontalCentered="1"/>
  <pageMargins left="0.23622047244094491" right="0.23622047244094491" top="0.78740157480314965" bottom="0.78740157480314965" header="0.31496062992125984" footer="0.31496062992125984"/>
  <pageSetup paperSize="9" scale="84" fitToHeight="9" orientation="portrait" r:id="rId1"/>
  <headerFooter>
    <oddHeader xml:space="preserve">&amp;C&amp;"Arial,Fett"&amp;12Protokoll der Lieferung für die einheitlichen Statsitiken der UVG-Versicherer     </oddHeader>
    <oddFooter>&amp;LBedag Informatik AG&amp;C&amp;"Arial,Standard"&amp;D/mgu&amp;R&amp;"Arial,Standard"Seite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Normal="100" workbookViewId="0">
      <selection activeCell="B4" sqref="B4:K4"/>
    </sheetView>
  </sheetViews>
  <sheetFormatPr baseColWidth="10" defaultColWidth="11.44140625" defaultRowHeight="13.2"/>
  <cols>
    <col min="1" max="1" width="12.5546875" style="176" bestFit="1" customWidth="1"/>
    <col min="2" max="2" width="6.44140625" style="206" bestFit="1" customWidth="1"/>
    <col min="3" max="3" width="9.109375" style="176" customWidth="1"/>
    <col min="4" max="4" width="7.44140625" style="176" customWidth="1"/>
    <col min="5" max="6" width="18.109375" style="176" bestFit="1" customWidth="1"/>
    <col min="7" max="7" width="15.109375" style="176" customWidth="1"/>
    <col min="8" max="8" width="15.33203125" style="176" bestFit="1" customWidth="1"/>
    <col min="9" max="9" width="11.44140625" style="176"/>
    <col min="10" max="10" width="15.6640625" style="176" customWidth="1"/>
    <col min="11" max="11" width="16.44140625" style="176" customWidth="1"/>
    <col min="12" max="12" width="5.44140625" style="176" customWidth="1"/>
    <col min="13" max="13" width="12" style="176" customWidth="1"/>
    <col min="14" max="16384" width="11.44140625" style="176"/>
  </cols>
  <sheetData>
    <row r="1" spans="1:13" ht="17.399999999999999">
      <c r="A1" s="267" t="s">
        <v>100</v>
      </c>
      <c r="B1" s="267"/>
      <c r="C1" s="267"/>
      <c r="D1" s="267"/>
      <c r="E1" s="267"/>
      <c r="F1" s="267"/>
      <c r="G1" s="267"/>
      <c r="H1" s="267"/>
      <c r="I1" s="267"/>
      <c r="J1" s="267"/>
      <c r="K1" s="267"/>
      <c r="L1" s="267"/>
    </row>
    <row r="2" spans="1:13" s="178" customFormat="1" ht="17.399999999999999">
      <c r="A2" s="177"/>
      <c r="B2" s="177"/>
      <c r="C2" s="177"/>
      <c r="D2" s="177"/>
      <c r="E2" s="177"/>
      <c r="F2" s="177"/>
      <c r="G2" s="177"/>
      <c r="H2" s="177"/>
      <c r="I2" s="177"/>
      <c r="J2" s="177"/>
      <c r="K2" s="177"/>
    </row>
    <row r="3" spans="1:13" s="178" customFormat="1" ht="12.75" customHeight="1">
      <c r="A3" s="179" t="s">
        <v>74</v>
      </c>
      <c r="B3" s="180"/>
      <c r="C3" s="179"/>
      <c r="D3" s="179"/>
      <c r="E3" s="179"/>
      <c r="F3" s="179"/>
      <c r="G3" s="179"/>
      <c r="H3" s="179"/>
      <c r="I3" s="177"/>
      <c r="J3" s="177"/>
      <c r="K3" s="177"/>
    </row>
    <row r="4" spans="1:13" s="182" customFormat="1" ht="55.5" customHeight="1">
      <c r="A4" s="181" t="s">
        <v>67</v>
      </c>
      <c r="B4" s="263" t="s">
        <v>91</v>
      </c>
      <c r="C4" s="263"/>
      <c r="D4" s="263"/>
      <c r="E4" s="263"/>
      <c r="F4" s="263"/>
      <c r="G4" s="263"/>
      <c r="H4" s="263"/>
      <c r="I4" s="263"/>
      <c r="J4" s="263"/>
      <c r="K4" s="263"/>
    </row>
    <row r="5" spans="1:13" s="183" customFormat="1" ht="14.25" customHeight="1">
      <c r="A5" s="181" t="s">
        <v>68</v>
      </c>
      <c r="B5" s="263" t="s">
        <v>82</v>
      </c>
      <c r="C5" s="263"/>
      <c r="D5" s="263"/>
      <c r="E5" s="263"/>
      <c r="F5" s="263"/>
      <c r="G5" s="263"/>
      <c r="H5" s="263"/>
      <c r="I5" s="263"/>
      <c r="J5" s="263"/>
      <c r="K5" s="263"/>
    </row>
    <row r="6" spans="1:13" s="185" customFormat="1" ht="14.25" customHeight="1">
      <c r="A6" s="184" t="s">
        <v>69</v>
      </c>
      <c r="B6" s="263" t="s">
        <v>101</v>
      </c>
      <c r="C6" s="263"/>
      <c r="D6" s="263"/>
      <c r="E6" s="263"/>
      <c r="F6" s="263"/>
      <c r="G6" s="263"/>
      <c r="H6" s="263"/>
      <c r="I6" s="263"/>
      <c r="J6" s="263"/>
      <c r="K6" s="263"/>
    </row>
    <row r="7" spans="1:13" s="185" customFormat="1" ht="29.25" customHeight="1">
      <c r="A7" s="184" t="s">
        <v>72</v>
      </c>
      <c r="B7" s="263" t="s">
        <v>94</v>
      </c>
      <c r="C7" s="263"/>
      <c r="D7" s="263"/>
      <c r="E7" s="263"/>
      <c r="F7" s="263"/>
      <c r="G7" s="263"/>
      <c r="H7" s="263"/>
      <c r="I7" s="263"/>
      <c r="J7" s="263"/>
      <c r="K7" s="263"/>
    </row>
    <row r="8" spans="1:13" s="185" customFormat="1" ht="27" customHeight="1">
      <c r="A8" s="184" t="s">
        <v>73</v>
      </c>
      <c r="B8" s="263" t="s">
        <v>103</v>
      </c>
      <c r="C8" s="263"/>
      <c r="D8" s="263"/>
      <c r="E8" s="263"/>
      <c r="F8" s="263"/>
      <c r="G8" s="263"/>
      <c r="H8" s="263"/>
      <c r="I8" s="263"/>
      <c r="J8" s="263"/>
      <c r="K8" s="263"/>
    </row>
    <row r="9" spans="1:13" s="183" customFormat="1" ht="12.75" customHeight="1">
      <c r="A9" s="186" t="s">
        <v>83</v>
      </c>
      <c r="B9" s="264" t="s">
        <v>71</v>
      </c>
      <c r="C9" s="264"/>
      <c r="D9" s="264"/>
      <c r="E9" s="264"/>
      <c r="F9" s="264"/>
      <c r="G9" s="264"/>
      <c r="H9" s="264"/>
      <c r="I9" s="264"/>
      <c r="J9" s="264"/>
      <c r="K9" s="264"/>
    </row>
    <row r="10" spans="1:13" ht="9.75" customHeight="1">
      <c r="A10" s="187"/>
      <c r="B10" s="188"/>
      <c r="C10" s="188"/>
      <c r="D10" s="188"/>
      <c r="E10" s="188"/>
      <c r="F10" s="188"/>
      <c r="G10" s="188"/>
      <c r="H10" s="188"/>
      <c r="I10" s="188"/>
      <c r="J10" s="188"/>
      <c r="K10" s="188"/>
    </row>
    <row r="11" spans="1:13" ht="39.75" customHeight="1">
      <c r="A11" s="189" t="s">
        <v>16</v>
      </c>
      <c r="B11" s="190" t="s">
        <v>17</v>
      </c>
      <c r="C11" s="265" t="s">
        <v>85</v>
      </c>
      <c r="D11" s="266"/>
      <c r="E11" s="191" t="s">
        <v>18</v>
      </c>
      <c r="F11" s="191" t="s">
        <v>19</v>
      </c>
      <c r="G11" s="191" t="s">
        <v>20</v>
      </c>
      <c r="H11" s="191" t="s">
        <v>21</v>
      </c>
      <c r="I11" s="191" t="s">
        <v>22</v>
      </c>
      <c r="J11" s="191" t="s">
        <v>23</v>
      </c>
      <c r="K11" s="191" t="s">
        <v>24</v>
      </c>
      <c r="L11" s="192" t="s">
        <v>98</v>
      </c>
      <c r="M11" s="193"/>
    </row>
    <row r="12" spans="1:13">
      <c r="A12" s="194">
        <v>1984</v>
      </c>
      <c r="B12" s="195" t="s">
        <v>25</v>
      </c>
      <c r="C12" s="261">
        <v>100</v>
      </c>
      <c r="D12" s="262"/>
      <c r="E12" s="196">
        <v>3</v>
      </c>
      <c r="F12" s="196">
        <v>4</v>
      </c>
      <c r="G12" s="197"/>
      <c r="H12" s="198"/>
      <c r="I12" s="198"/>
      <c r="J12" s="193"/>
      <c r="K12" s="199"/>
      <c r="L12" s="200" t="s">
        <v>72</v>
      </c>
      <c r="M12" s="193"/>
    </row>
    <row r="13" spans="1:13">
      <c r="A13" s="194">
        <v>1984</v>
      </c>
      <c r="B13" s="195" t="s">
        <v>26</v>
      </c>
      <c r="C13" s="261"/>
      <c r="D13" s="262"/>
      <c r="E13" s="196"/>
      <c r="F13" s="196"/>
      <c r="G13" s="197"/>
      <c r="H13" s="198"/>
      <c r="I13" s="198"/>
      <c r="J13" s="193"/>
      <c r="K13" s="199"/>
      <c r="L13" s="201"/>
      <c r="M13" s="193"/>
    </row>
    <row r="14" spans="1:13">
      <c r="A14" s="194">
        <v>1984</v>
      </c>
      <c r="B14" s="195" t="s">
        <v>27</v>
      </c>
      <c r="C14" s="261"/>
      <c r="D14" s="262"/>
      <c r="E14" s="196"/>
      <c r="F14" s="196"/>
      <c r="G14" s="197"/>
      <c r="H14" s="198"/>
      <c r="I14" s="198"/>
      <c r="J14" s="193"/>
      <c r="K14" s="199"/>
      <c r="L14" s="201"/>
      <c r="M14" s="193"/>
    </row>
    <row r="15" spans="1:13">
      <c r="A15" s="202">
        <f>$A$12+1</f>
        <v>1985</v>
      </c>
      <c r="B15" s="203" t="s">
        <v>25</v>
      </c>
      <c r="C15" s="261"/>
      <c r="D15" s="262"/>
      <c r="E15" s="196">
        <v>4</v>
      </c>
      <c r="F15" s="196">
        <v>2</v>
      </c>
      <c r="G15" s="197"/>
      <c r="H15" s="198"/>
      <c r="I15" s="198"/>
      <c r="J15" s="193"/>
      <c r="K15" s="199"/>
      <c r="L15" s="200" t="s">
        <v>73</v>
      </c>
      <c r="M15" s="193"/>
    </row>
    <row r="16" spans="1:13">
      <c r="A16" s="202">
        <f>$A$12+1</f>
        <v>1985</v>
      </c>
      <c r="B16" s="203" t="s">
        <v>26</v>
      </c>
      <c r="C16" s="261">
        <v>221</v>
      </c>
      <c r="D16" s="262"/>
      <c r="E16" s="196"/>
      <c r="F16" s="196"/>
      <c r="G16" s="197"/>
      <c r="H16" s="198"/>
      <c r="I16" s="198"/>
      <c r="J16" s="193"/>
      <c r="K16" s="199"/>
      <c r="L16" s="200" t="s">
        <v>69</v>
      </c>
      <c r="M16" s="193"/>
    </row>
    <row r="17" spans="1:13">
      <c r="A17" s="202">
        <f>$A$12+1</f>
        <v>1985</v>
      </c>
      <c r="B17" s="203" t="s">
        <v>27</v>
      </c>
      <c r="C17" s="261"/>
      <c r="D17" s="262"/>
      <c r="E17" s="196"/>
      <c r="F17" s="196"/>
      <c r="G17" s="197"/>
      <c r="H17" s="198"/>
      <c r="I17" s="198"/>
      <c r="J17" s="193"/>
      <c r="K17" s="199"/>
      <c r="L17" s="201"/>
      <c r="M17" s="193"/>
    </row>
    <row r="18" spans="1:13">
      <c r="A18" s="194">
        <v>1986</v>
      </c>
      <c r="B18" s="195" t="s">
        <v>25</v>
      </c>
      <c r="C18" s="261">
        <v>3355</v>
      </c>
      <c r="D18" s="262"/>
      <c r="E18" s="196">
        <v>8</v>
      </c>
      <c r="F18" s="196">
        <v>3</v>
      </c>
      <c r="G18" s="197"/>
      <c r="H18" s="198"/>
      <c r="I18" s="198"/>
      <c r="J18" s="193"/>
      <c r="K18" s="199"/>
      <c r="L18" s="200" t="s">
        <v>73</v>
      </c>
      <c r="M18" s="193"/>
    </row>
    <row r="19" spans="1:13">
      <c r="A19" s="194">
        <v>1986</v>
      </c>
      <c r="B19" s="195" t="s">
        <v>25</v>
      </c>
      <c r="C19" s="261"/>
      <c r="D19" s="262"/>
      <c r="E19" s="196">
        <v>7</v>
      </c>
      <c r="F19" s="196">
        <v>5</v>
      </c>
      <c r="G19" s="197"/>
      <c r="H19" s="198"/>
      <c r="I19" s="198"/>
      <c r="J19" s="193"/>
      <c r="K19" s="199"/>
      <c r="L19" s="200" t="s">
        <v>73</v>
      </c>
      <c r="M19" s="193"/>
    </row>
    <row r="20" spans="1:13">
      <c r="A20" s="194">
        <v>1986</v>
      </c>
      <c r="B20" s="195" t="s">
        <v>26</v>
      </c>
      <c r="C20" s="261"/>
      <c r="D20" s="262"/>
      <c r="E20" s="196"/>
      <c r="F20" s="196"/>
      <c r="G20" s="197"/>
      <c r="H20" s="198"/>
      <c r="I20" s="198"/>
      <c r="J20" s="193"/>
      <c r="K20" s="199"/>
      <c r="L20" s="201"/>
      <c r="M20" s="193"/>
    </row>
    <row r="21" spans="1:13">
      <c r="A21" s="194">
        <v>1986</v>
      </c>
      <c r="B21" s="195" t="s">
        <v>27</v>
      </c>
      <c r="C21" s="261"/>
      <c r="D21" s="262"/>
      <c r="E21" s="196"/>
      <c r="F21" s="196"/>
      <c r="G21" s="204"/>
      <c r="H21" s="204"/>
      <c r="I21" s="204"/>
      <c r="J21" s="204"/>
      <c r="K21" s="205"/>
      <c r="L21" s="201"/>
      <c r="M21" s="193"/>
    </row>
    <row r="22" spans="1:13" ht="7.5" customHeight="1"/>
    <row r="23" spans="1:13">
      <c r="A23" s="176" t="s">
        <v>84</v>
      </c>
    </row>
    <row r="24" spans="1:13">
      <c r="A24" s="207">
        <v>1984</v>
      </c>
      <c r="B24" s="208" t="s">
        <v>25</v>
      </c>
      <c r="C24" s="209" t="s">
        <v>89</v>
      </c>
      <c r="D24" s="210"/>
      <c r="E24" s="211">
        <v>3</v>
      </c>
      <c r="F24" s="211">
        <v>4</v>
      </c>
      <c r="L24" s="200" t="s">
        <v>72</v>
      </c>
    </row>
    <row r="25" spans="1:13">
      <c r="A25" s="207"/>
      <c r="B25" s="208" t="s">
        <v>25</v>
      </c>
      <c r="C25" s="206" t="s">
        <v>86</v>
      </c>
      <c r="D25" s="212"/>
      <c r="E25" s="213">
        <v>5</v>
      </c>
      <c r="F25" s="213">
        <v>1</v>
      </c>
      <c r="G25" s="214" t="s">
        <v>87</v>
      </c>
      <c r="L25" s="200" t="s">
        <v>72</v>
      </c>
    </row>
    <row r="26" spans="1:13">
      <c r="A26" s="207">
        <v>1984</v>
      </c>
      <c r="B26" s="208" t="s">
        <v>26</v>
      </c>
      <c r="C26" s="176" t="s">
        <v>88</v>
      </c>
      <c r="E26" s="213">
        <v>11</v>
      </c>
      <c r="F26" s="213">
        <v>1</v>
      </c>
      <c r="G26" s="214" t="s">
        <v>87</v>
      </c>
      <c r="L26" s="200" t="s">
        <v>72</v>
      </c>
    </row>
    <row r="27" spans="1:13">
      <c r="A27" s="207">
        <v>1984</v>
      </c>
      <c r="B27" s="208" t="s">
        <v>27</v>
      </c>
      <c r="C27" s="176" t="s">
        <v>88</v>
      </c>
      <c r="E27" s="213">
        <v>10</v>
      </c>
      <c r="F27" s="213">
        <v>1</v>
      </c>
      <c r="G27" s="214" t="s">
        <v>87</v>
      </c>
      <c r="L27" s="200" t="s">
        <v>72</v>
      </c>
    </row>
    <row r="28" spans="1:13" ht="7.5" customHeight="1">
      <c r="E28" s="213"/>
      <c r="F28" s="213"/>
      <c r="G28" s="214"/>
    </row>
    <row r="29" spans="1:13">
      <c r="A29" s="215">
        <v>1985</v>
      </c>
      <c r="B29" s="216" t="s">
        <v>25</v>
      </c>
      <c r="C29" s="210" t="s">
        <v>88</v>
      </c>
      <c r="D29" s="210"/>
      <c r="E29" s="211">
        <v>4</v>
      </c>
      <c r="F29" s="211">
        <v>2</v>
      </c>
      <c r="L29" s="200" t="s">
        <v>73</v>
      </c>
    </row>
    <row r="30" spans="1:13">
      <c r="A30" s="215">
        <v>1985</v>
      </c>
      <c r="B30" s="216" t="s">
        <v>26</v>
      </c>
      <c r="C30" s="209" t="s">
        <v>90</v>
      </c>
      <c r="D30" s="210"/>
      <c r="E30" s="211">
        <v>0</v>
      </c>
      <c r="F30" s="211">
        <v>0</v>
      </c>
      <c r="L30" s="200" t="s">
        <v>69</v>
      </c>
    </row>
    <row r="31" spans="1:13">
      <c r="A31" s="215"/>
      <c r="B31" s="216" t="s">
        <v>26</v>
      </c>
      <c r="C31" s="176" t="s">
        <v>86</v>
      </c>
      <c r="E31" s="213">
        <v>11</v>
      </c>
      <c r="F31" s="213">
        <v>1</v>
      </c>
      <c r="G31" s="214" t="s">
        <v>87</v>
      </c>
      <c r="L31" s="200" t="s">
        <v>72</v>
      </c>
    </row>
    <row r="32" spans="1:13">
      <c r="A32" s="215">
        <v>1985</v>
      </c>
      <c r="B32" s="216" t="s">
        <v>27</v>
      </c>
      <c r="C32" s="176" t="s">
        <v>88</v>
      </c>
      <c r="E32" s="213">
        <v>10</v>
      </c>
      <c r="F32" s="213">
        <v>1</v>
      </c>
      <c r="G32" s="214" t="s">
        <v>87</v>
      </c>
      <c r="L32" s="200" t="s">
        <v>72</v>
      </c>
    </row>
    <row r="33" spans="1:12" ht="8.25" customHeight="1">
      <c r="E33" s="213"/>
      <c r="F33" s="213"/>
      <c r="G33" s="214"/>
    </row>
    <row r="34" spans="1:12">
      <c r="A34" s="207">
        <v>1986</v>
      </c>
      <c r="B34" s="208" t="s">
        <v>25</v>
      </c>
      <c r="C34" s="210" t="s">
        <v>97</v>
      </c>
      <c r="D34" s="210"/>
      <c r="E34" s="211">
        <v>8</v>
      </c>
      <c r="F34" s="211">
        <v>3</v>
      </c>
      <c r="L34" s="200" t="s">
        <v>73</v>
      </c>
    </row>
    <row r="35" spans="1:12">
      <c r="A35" s="207"/>
      <c r="B35" s="208" t="s">
        <v>25</v>
      </c>
      <c r="C35" s="210" t="s">
        <v>86</v>
      </c>
      <c r="D35" s="210"/>
      <c r="E35" s="211">
        <v>7</v>
      </c>
      <c r="F35" s="211">
        <v>5</v>
      </c>
      <c r="G35" s="214"/>
      <c r="L35" s="200" t="s">
        <v>73</v>
      </c>
    </row>
    <row r="36" spans="1:12">
      <c r="A36" s="207">
        <v>1986</v>
      </c>
      <c r="B36" s="208" t="s">
        <v>26</v>
      </c>
      <c r="C36" s="176" t="s">
        <v>88</v>
      </c>
      <c r="E36" s="213">
        <v>11</v>
      </c>
      <c r="F36" s="213">
        <v>1</v>
      </c>
      <c r="G36" s="214" t="s">
        <v>87</v>
      </c>
      <c r="L36" s="200" t="s">
        <v>72</v>
      </c>
    </row>
    <row r="37" spans="1:12">
      <c r="A37" s="207">
        <v>1986</v>
      </c>
      <c r="B37" s="208" t="s">
        <v>27</v>
      </c>
      <c r="C37" s="176" t="s">
        <v>88</v>
      </c>
      <c r="E37" s="213">
        <v>10</v>
      </c>
      <c r="F37" s="213">
        <v>1</v>
      </c>
      <c r="G37" s="214" t="s">
        <v>87</v>
      </c>
      <c r="L37" s="200" t="s">
        <v>72</v>
      </c>
    </row>
  </sheetData>
  <sheetProtection password="E87D" sheet="1" objects="1" scenarios="1"/>
  <mergeCells count="18">
    <mergeCell ref="C17:D17"/>
    <mergeCell ref="C18:D18"/>
    <mergeCell ref="C19:D19"/>
    <mergeCell ref="C20:D20"/>
    <mergeCell ref="C21:D21"/>
    <mergeCell ref="A1:L1"/>
    <mergeCell ref="B4:K4"/>
    <mergeCell ref="B5:K5"/>
    <mergeCell ref="B7:K7"/>
    <mergeCell ref="B6:K6"/>
    <mergeCell ref="C16:D16"/>
    <mergeCell ref="B8:K8"/>
    <mergeCell ref="B9:K9"/>
    <mergeCell ref="C11:D11"/>
    <mergeCell ref="C12:D12"/>
    <mergeCell ref="C13:D13"/>
    <mergeCell ref="C14:D14"/>
    <mergeCell ref="C15:D15"/>
  </mergeCells>
  <pageMargins left="0.21" right="0.21" top="0.46" bottom="0.48" header="0.18" footer="0.16"/>
  <pageSetup paperSize="9" scale="96" fitToHeight="45" orientation="landscape" r:id="rId1"/>
  <headerFooter>
    <oddHeader xml:space="preserve">&amp;C&amp;"Arial,Fett"&amp;14Protokoll der Lieferung für die einheitlichen Statistiken der UVG-Versicherer   &amp;"Futura Light BT,Standard"&amp;10  </oddHeader>
    <oddFooter>&amp;LBedag Informatik AG&amp;C&amp;D/mgu&amp;RSeite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2"/>
  <sheetViews>
    <sheetView tabSelected="1" view="pageLayout" zoomScaleNormal="100" workbookViewId="0">
      <selection activeCell="A17" sqref="A17"/>
    </sheetView>
  </sheetViews>
  <sheetFormatPr baseColWidth="10" defaultColWidth="11.44140625" defaultRowHeight="13.2"/>
  <cols>
    <col min="1" max="1" width="8.88671875" style="21" customWidth="1"/>
    <col min="2" max="2" width="7.6640625" style="69" customWidth="1"/>
    <col min="3" max="3" width="18.33203125" customWidth="1"/>
    <col min="4" max="4" width="17" customWidth="1"/>
    <col min="5" max="5" width="13.88671875" style="59" customWidth="1"/>
    <col min="6" max="6" width="14.109375" customWidth="1"/>
    <col min="7" max="7" width="15" style="59" customWidth="1"/>
    <col min="8" max="8" width="5.44140625" style="69" customWidth="1"/>
  </cols>
  <sheetData>
    <row r="2" spans="1:10" s="86" customFormat="1" ht="12.75" customHeight="1">
      <c r="A2" s="84"/>
      <c r="B2" s="85"/>
      <c r="E2" s="87"/>
      <c r="G2" s="87"/>
      <c r="H2" s="85"/>
    </row>
    <row r="3" spans="1:10" s="86" customFormat="1" ht="17.399999999999999">
      <c r="A3" s="253" t="s">
        <v>104</v>
      </c>
      <c r="B3" s="253"/>
      <c r="C3" s="253"/>
      <c r="D3" s="253"/>
      <c r="E3" s="253"/>
      <c r="F3" s="253"/>
      <c r="G3" s="253"/>
      <c r="H3" s="83"/>
      <c r="I3" s="24"/>
      <c r="J3" s="24"/>
    </row>
    <row r="4" spans="1:10" s="88" customFormat="1" ht="12.75" customHeight="1">
      <c r="A4" s="25"/>
      <c r="B4" s="83"/>
      <c r="C4" s="83"/>
      <c r="D4" s="83"/>
      <c r="E4" s="57"/>
      <c r="F4" s="83"/>
      <c r="G4" s="57"/>
      <c r="H4" s="83"/>
      <c r="I4" s="83"/>
      <c r="J4" s="83"/>
    </row>
    <row r="5" spans="1:10" s="88" customFormat="1" ht="12.75" customHeight="1">
      <c r="A5" s="62" t="s">
        <v>74</v>
      </c>
      <c r="B5" s="56"/>
      <c r="C5" s="62"/>
      <c r="D5" s="62"/>
      <c r="E5" s="62"/>
      <c r="F5" s="62"/>
      <c r="G5" s="62"/>
      <c r="H5" s="83"/>
      <c r="I5" s="83"/>
      <c r="J5" s="83"/>
    </row>
    <row r="6" spans="1:10" s="91" customFormat="1" ht="53.25" customHeight="1">
      <c r="A6" s="89" t="s">
        <v>67</v>
      </c>
      <c r="B6" s="250" t="s">
        <v>91</v>
      </c>
      <c r="C6" s="250"/>
      <c r="D6" s="250"/>
      <c r="E6" s="250"/>
      <c r="F6" s="250"/>
      <c r="G6" s="250"/>
      <c r="H6" s="90"/>
      <c r="I6" s="90"/>
      <c r="J6" s="90"/>
    </row>
    <row r="7" spans="1:10" s="93" customFormat="1" ht="12.75" customHeight="1">
      <c r="A7" s="89" t="s">
        <v>68</v>
      </c>
      <c r="B7" s="269" t="s">
        <v>82</v>
      </c>
      <c r="C7" s="269"/>
      <c r="D7" s="269"/>
      <c r="E7" s="269"/>
      <c r="F7" s="269"/>
      <c r="G7" s="269"/>
      <c r="H7" s="92"/>
      <c r="I7" s="92"/>
      <c r="J7" s="92"/>
    </row>
    <row r="8" spans="1:10" s="93" customFormat="1" ht="29.25" customHeight="1">
      <c r="A8" s="89" t="s">
        <v>69</v>
      </c>
      <c r="B8" s="250" t="s">
        <v>105</v>
      </c>
      <c r="C8" s="250"/>
      <c r="D8" s="250"/>
      <c r="E8" s="250"/>
      <c r="F8" s="250"/>
      <c r="G8" s="250"/>
      <c r="H8" s="92"/>
      <c r="I8" s="92"/>
      <c r="J8" s="92"/>
    </row>
    <row r="9" spans="1:10" s="93" customFormat="1" ht="39.75" customHeight="1">
      <c r="A9" s="89" t="s">
        <v>72</v>
      </c>
      <c r="B9" s="250" t="s">
        <v>106</v>
      </c>
      <c r="C9" s="250"/>
      <c r="D9" s="250"/>
      <c r="E9" s="250"/>
      <c r="F9" s="250"/>
      <c r="G9" s="250"/>
      <c r="H9" s="92"/>
      <c r="I9" s="92"/>
      <c r="J9" s="92"/>
    </row>
    <row r="10" spans="1:10" s="93" customFormat="1" ht="51" customHeight="1">
      <c r="A10" s="89" t="s">
        <v>73</v>
      </c>
      <c r="B10" s="250" t="s">
        <v>107</v>
      </c>
      <c r="C10" s="250"/>
      <c r="D10" s="250"/>
      <c r="E10" s="250"/>
      <c r="F10" s="250"/>
      <c r="G10" s="250"/>
      <c r="H10" s="92"/>
      <c r="I10" s="92"/>
      <c r="J10" s="92"/>
    </row>
    <row r="11" spans="1:10" s="93" customFormat="1" ht="12.75" customHeight="1">
      <c r="A11" s="89" t="s">
        <v>83</v>
      </c>
      <c r="B11" s="268" t="s">
        <v>71</v>
      </c>
      <c r="C11" s="268"/>
      <c r="D11" s="268"/>
      <c r="E11" s="268"/>
      <c r="F11" s="268"/>
      <c r="G11" s="268"/>
      <c r="H11" s="92"/>
      <c r="I11" s="92"/>
      <c r="J11" s="92"/>
    </row>
    <row r="12" spans="1:10" s="93" customFormat="1" ht="12.75" customHeight="1">
      <c r="A12" s="89"/>
      <c r="B12" s="94"/>
      <c r="C12" s="94"/>
      <c r="D12" s="94"/>
      <c r="E12" s="94"/>
      <c r="F12" s="94"/>
      <c r="G12" s="94"/>
      <c r="H12" s="92"/>
      <c r="I12" s="92"/>
      <c r="J12" s="92"/>
    </row>
    <row r="13" spans="1:10" s="93" customFormat="1" ht="12.75" customHeight="1">
      <c r="B13" s="95"/>
      <c r="C13" s="95"/>
      <c r="D13" s="95"/>
      <c r="E13" s="95"/>
      <c r="F13" s="95"/>
      <c r="G13" s="95"/>
      <c r="H13" s="96"/>
      <c r="I13" s="95"/>
      <c r="J13" s="92"/>
    </row>
    <row r="14" spans="1:10" ht="30.75" customHeight="1">
      <c r="A14" s="22" t="s">
        <v>95</v>
      </c>
      <c r="B14" s="23" t="s">
        <v>17</v>
      </c>
      <c r="C14" s="23" t="s">
        <v>40</v>
      </c>
      <c r="D14" s="23" t="s">
        <v>47</v>
      </c>
      <c r="E14" s="58" t="s">
        <v>31</v>
      </c>
      <c r="F14" s="22" t="s">
        <v>32</v>
      </c>
      <c r="G14" s="60" t="s">
        <v>33</v>
      </c>
      <c r="H14" s="69" t="s">
        <v>98</v>
      </c>
    </row>
    <row r="15" spans="1:10">
      <c r="A15" s="97">
        <v>2000</v>
      </c>
      <c r="B15" s="98" t="s">
        <v>25</v>
      </c>
      <c r="C15" s="99" t="s">
        <v>34</v>
      </c>
      <c r="D15" s="100">
        <v>1234</v>
      </c>
      <c r="E15" s="159">
        <v>0</v>
      </c>
      <c r="F15" s="28">
        <v>0</v>
      </c>
      <c r="G15" s="29">
        <v>20</v>
      </c>
    </row>
    <row r="16" spans="1:10">
      <c r="A16" s="97">
        <v>2000</v>
      </c>
      <c r="B16" s="98" t="s">
        <v>25</v>
      </c>
      <c r="C16" s="99" t="s">
        <v>34</v>
      </c>
      <c r="D16" s="100"/>
      <c r="E16" s="159">
        <v>0</v>
      </c>
      <c r="F16" s="28">
        <v>0</v>
      </c>
      <c r="G16" s="29">
        <v>10</v>
      </c>
      <c r="H16" s="101" t="s">
        <v>73</v>
      </c>
    </row>
    <row r="17" spans="1:9">
      <c r="A17" s="97">
        <v>2000</v>
      </c>
      <c r="B17" s="98" t="s">
        <v>25</v>
      </c>
      <c r="C17" s="99" t="s">
        <v>35</v>
      </c>
      <c r="D17" s="100"/>
      <c r="E17" s="159">
        <v>0</v>
      </c>
      <c r="F17" s="28">
        <v>0</v>
      </c>
      <c r="G17" s="29">
        <v>2</v>
      </c>
    </row>
    <row r="18" spans="1:9">
      <c r="A18" s="97">
        <v>2000</v>
      </c>
      <c r="B18" s="98" t="s">
        <v>25</v>
      </c>
      <c r="C18" s="99" t="s">
        <v>36</v>
      </c>
      <c r="D18" s="100"/>
      <c r="E18" s="159">
        <v>0</v>
      </c>
      <c r="F18" s="28">
        <v>0</v>
      </c>
      <c r="G18" s="29">
        <v>0</v>
      </c>
    </row>
    <row r="19" spans="1:9">
      <c r="A19" s="97">
        <v>2000</v>
      </c>
      <c r="B19" s="98" t="s">
        <v>25</v>
      </c>
      <c r="C19" s="99" t="s">
        <v>37</v>
      </c>
      <c r="D19" s="100"/>
      <c r="E19" s="159">
        <v>0</v>
      </c>
      <c r="F19" s="28">
        <v>0</v>
      </c>
      <c r="G19" s="29">
        <v>1</v>
      </c>
    </row>
    <row r="20" spans="1:9">
      <c r="A20" s="97">
        <v>2000</v>
      </c>
      <c r="B20" s="98" t="s">
        <v>25</v>
      </c>
      <c r="C20" s="99" t="s">
        <v>38</v>
      </c>
      <c r="D20" s="100"/>
      <c r="E20" s="159">
        <v>0</v>
      </c>
      <c r="F20" s="28">
        <v>0</v>
      </c>
      <c r="G20" s="29">
        <v>0</v>
      </c>
    </row>
    <row r="21" spans="1:9">
      <c r="A21" s="97">
        <v>2000</v>
      </c>
      <c r="B21" s="98" t="s">
        <v>25</v>
      </c>
      <c r="C21" s="99" t="s">
        <v>39</v>
      </c>
      <c r="D21" s="100"/>
      <c r="E21" s="159">
        <v>0</v>
      </c>
      <c r="F21" s="28">
        <v>0</v>
      </c>
      <c r="G21" s="29">
        <v>0</v>
      </c>
    </row>
    <row r="22" spans="1:9">
      <c r="A22" s="102">
        <v>2001</v>
      </c>
      <c r="B22" s="103" t="s">
        <v>25</v>
      </c>
      <c r="C22" s="104" t="s">
        <v>34</v>
      </c>
      <c r="D22" s="100">
        <v>25</v>
      </c>
      <c r="E22" s="159">
        <v>-0.01</v>
      </c>
      <c r="F22" s="28">
        <v>1.4999999999999999E-2</v>
      </c>
      <c r="G22" s="29">
        <v>50</v>
      </c>
      <c r="H22" s="101" t="s">
        <v>72</v>
      </c>
    </row>
    <row r="23" spans="1:9">
      <c r="A23" s="102">
        <v>2001</v>
      </c>
      <c r="B23" s="103" t="s">
        <v>25</v>
      </c>
      <c r="C23" s="104" t="s">
        <v>35</v>
      </c>
      <c r="D23" s="100"/>
      <c r="E23" s="159">
        <v>-0.01</v>
      </c>
      <c r="F23" s="28">
        <v>5.0000000000000001E-3</v>
      </c>
      <c r="G23" s="29">
        <v>42</v>
      </c>
    </row>
    <row r="24" spans="1:9">
      <c r="A24" s="102">
        <v>2001</v>
      </c>
      <c r="B24" s="103" t="s">
        <v>25</v>
      </c>
      <c r="C24" s="104" t="s">
        <v>36</v>
      </c>
      <c r="D24" s="100"/>
      <c r="E24" s="159"/>
      <c r="F24" s="28"/>
      <c r="G24" s="29"/>
      <c r="H24" s="101" t="s">
        <v>69</v>
      </c>
    </row>
    <row r="25" spans="1:9">
      <c r="A25" s="102">
        <v>2001</v>
      </c>
      <c r="B25" s="103" t="s">
        <v>25</v>
      </c>
      <c r="C25" s="104" t="s">
        <v>37</v>
      </c>
      <c r="D25" s="100"/>
      <c r="E25" s="159">
        <v>-0.01</v>
      </c>
      <c r="F25" s="28">
        <v>4.0000000000000003E-5</v>
      </c>
      <c r="G25" s="29">
        <v>6</v>
      </c>
    </row>
    <row r="26" spans="1:9">
      <c r="A26" s="102">
        <v>2001</v>
      </c>
      <c r="B26" s="103" t="s">
        <v>25</v>
      </c>
      <c r="C26" s="104" t="s">
        <v>38</v>
      </c>
      <c r="D26" s="100"/>
      <c r="E26" s="159">
        <v>-0.01</v>
      </c>
      <c r="F26" s="28">
        <v>9.9999999999999995E-7</v>
      </c>
      <c r="G26" s="29">
        <v>5</v>
      </c>
    </row>
    <row r="27" spans="1:9">
      <c r="A27" s="102">
        <v>2001</v>
      </c>
      <c r="B27" s="103" t="s">
        <v>25</v>
      </c>
      <c r="C27" s="104" t="s">
        <v>39</v>
      </c>
      <c r="D27" s="100"/>
      <c r="E27" s="159">
        <v>-0.01</v>
      </c>
      <c r="F27" s="28">
        <v>1.9999999999999999E-6</v>
      </c>
      <c r="G27" s="29">
        <v>0</v>
      </c>
    </row>
    <row r="28" spans="1:9">
      <c r="E28" s="160"/>
    </row>
    <row r="29" spans="1:9">
      <c r="A29" s="105">
        <v>2000</v>
      </c>
      <c r="B29" s="106" t="s">
        <v>25</v>
      </c>
      <c r="C29" s="107" t="s">
        <v>34</v>
      </c>
      <c r="D29" s="78" t="s">
        <v>108</v>
      </c>
      <c r="E29" s="161">
        <v>0</v>
      </c>
      <c r="F29" s="108">
        <v>0</v>
      </c>
      <c r="G29" s="109">
        <v>20</v>
      </c>
      <c r="H29" s="74"/>
      <c r="I29" s="86"/>
    </row>
    <row r="30" spans="1:9">
      <c r="A30" s="105"/>
      <c r="B30" s="106" t="s">
        <v>25</v>
      </c>
      <c r="C30" s="107" t="s">
        <v>34</v>
      </c>
      <c r="D30" s="110" t="s">
        <v>86</v>
      </c>
      <c r="E30" s="161">
        <v>0</v>
      </c>
      <c r="F30" s="108">
        <v>0</v>
      </c>
      <c r="G30" s="109">
        <v>10</v>
      </c>
      <c r="H30" s="10" t="s">
        <v>73</v>
      </c>
      <c r="I30" s="86"/>
    </row>
    <row r="31" spans="1:9">
      <c r="A31" s="105">
        <v>2000</v>
      </c>
      <c r="B31" s="106" t="s">
        <v>25</v>
      </c>
      <c r="C31" s="111" t="s">
        <v>35</v>
      </c>
      <c r="D31" s="78" t="s">
        <v>88</v>
      </c>
      <c r="E31" s="161">
        <v>0</v>
      </c>
      <c r="F31" s="108">
        <v>0</v>
      </c>
      <c r="G31" s="109">
        <v>2</v>
      </c>
      <c r="H31" s="74"/>
      <c r="I31" s="86"/>
    </row>
    <row r="32" spans="1:9">
      <c r="A32" s="105">
        <v>2000</v>
      </c>
      <c r="B32" s="106" t="s">
        <v>25</v>
      </c>
      <c r="C32" s="111" t="s">
        <v>36</v>
      </c>
      <c r="D32" s="78" t="s">
        <v>88</v>
      </c>
      <c r="E32" s="161">
        <v>0</v>
      </c>
      <c r="F32" s="108">
        <v>0</v>
      </c>
      <c r="G32" s="109">
        <v>0</v>
      </c>
      <c r="H32" s="74"/>
      <c r="I32" s="86"/>
    </row>
    <row r="33" spans="1:9">
      <c r="A33" s="105">
        <v>2000</v>
      </c>
      <c r="B33" s="106" t="s">
        <v>25</v>
      </c>
      <c r="C33" s="111" t="s">
        <v>37</v>
      </c>
      <c r="D33" s="78" t="s">
        <v>88</v>
      </c>
      <c r="E33" s="161">
        <v>0</v>
      </c>
      <c r="F33" s="108">
        <v>0</v>
      </c>
      <c r="G33" s="109">
        <v>1</v>
      </c>
      <c r="H33" s="74"/>
      <c r="I33" s="86"/>
    </row>
    <row r="34" spans="1:9">
      <c r="A34" s="105">
        <v>2000</v>
      </c>
      <c r="B34" s="106" t="s">
        <v>25</v>
      </c>
      <c r="C34" s="111" t="s">
        <v>38</v>
      </c>
      <c r="D34" s="78" t="s">
        <v>88</v>
      </c>
      <c r="E34" s="161">
        <v>0</v>
      </c>
      <c r="F34" s="108">
        <v>0</v>
      </c>
      <c r="G34" s="109">
        <v>0</v>
      </c>
      <c r="I34" s="86"/>
    </row>
    <row r="35" spans="1:9">
      <c r="A35" s="105">
        <v>2000</v>
      </c>
      <c r="B35" s="106" t="s">
        <v>25</v>
      </c>
      <c r="C35" s="111" t="s">
        <v>39</v>
      </c>
      <c r="D35" s="78" t="s">
        <v>88</v>
      </c>
      <c r="E35" s="161">
        <v>0</v>
      </c>
      <c r="F35" s="108">
        <v>0</v>
      </c>
      <c r="G35" s="109">
        <v>0</v>
      </c>
      <c r="I35" s="86"/>
    </row>
    <row r="36" spans="1:9">
      <c r="A36" s="112">
        <v>2001</v>
      </c>
      <c r="B36" s="113" t="s">
        <v>25</v>
      </c>
      <c r="C36" s="114" t="s">
        <v>34</v>
      </c>
      <c r="D36" s="78" t="s">
        <v>109</v>
      </c>
      <c r="E36" s="161">
        <v>-0.01</v>
      </c>
      <c r="F36" s="108">
        <v>1.4999999999999999E-2</v>
      </c>
      <c r="G36" s="109">
        <v>50</v>
      </c>
      <c r="I36" s="86"/>
    </row>
    <row r="37" spans="1:9">
      <c r="A37" s="112"/>
      <c r="B37" s="113" t="s">
        <v>25</v>
      </c>
      <c r="C37" s="114" t="s">
        <v>34</v>
      </c>
      <c r="D37" s="78" t="s">
        <v>86</v>
      </c>
      <c r="E37" s="161">
        <v>0</v>
      </c>
      <c r="F37" s="108">
        <v>0</v>
      </c>
      <c r="G37" s="109">
        <v>0</v>
      </c>
      <c r="H37" s="101" t="s">
        <v>72</v>
      </c>
      <c r="I37" s="86"/>
    </row>
    <row r="38" spans="1:9">
      <c r="A38" s="112">
        <v>2001</v>
      </c>
      <c r="B38" s="113" t="s">
        <v>25</v>
      </c>
      <c r="C38" s="115" t="s">
        <v>35</v>
      </c>
      <c r="D38" s="78" t="s">
        <v>88</v>
      </c>
      <c r="E38" s="161">
        <v>-0.01</v>
      </c>
      <c r="F38" s="108">
        <v>5.0000000000000001E-3</v>
      </c>
      <c r="G38" s="109">
        <v>42</v>
      </c>
      <c r="I38" s="86"/>
    </row>
    <row r="39" spans="1:9">
      <c r="A39" s="112">
        <v>2001</v>
      </c>
      <c r="B39" s="113" t="s">
        <v>25</v>
      </c>
      <c r="C39" s="115" t="s">
        <v>36</v>
      </c>
      <c r="D39" s="78" t="s">
        <v>88</v>
      </c>
      <c r="E39" s="161">
        <v>0</v>
      </c>
      <c r="F39" s="108">
        <v>0</v>
      </c>
      <c r="G39" s="109">
        <v>0</v>
      </c>
      <c r="H39" s="10" t="s">
        <v>69</v>
      </c>
      <c r="I39" s="86"/>
    </row>
    <row r="40" spans="1:9">
      <c r="A40" s="112">
        <v>2001</v>
      </c>
      <c r="B40" s="113" t="s">
        <v>25</v>
      </c>
      <c r="C40" s="115" t="s">
        <v>37</v>
      </c>
      <c r="D40" s="78" t="s">
        <v>88</v>
      </c>
      <c r="E40" s="161">
        <v>-0.01</v>
      </c>
      <c r="F40" s="108">
        <v>4.0000000000000003E-5</v>
      </c>
      <c r="G40" s="109">
        <v>6</v>
      </c>
      <c r="H40" s="74"/>
      <c r="I40" s="86"/>
    </row>
    <row r="41" spans="1:9">
      <c r="A41" s="112">
        <v>2001</v>
      </c>
      <c r="B41" s="113" t="s">
        <v>25</v>
      </c>
      <c r="C41" s="115" t="s">
        <v>38</v>
      </c>
      <c r="D41" s="78" t="s">
        <v>88</v>
      </c>
      <c r="E41" s="161">
        <v>-0.01</v>
      </c>
      <c r="F41" s="108">
        <v>9.9999999999999995E-7</v>
      </c>
      <c r="G41" s="109">
        <v>5</v>
      </c>
    </row>
    <row r="42" spans="1:9">
      <c r="A42" s="112">
        <v>2001</v>
      </c>
      <c r="B42" s="113" t="s">
        <v>25</v>
      </c>
      <c r="C42" s="115" t="s">
        <v>39</v>
      </c>
      <c r="D42" s="78" t="s">
        <v>88</v>
      </c>
      <c r="E42" s="161">
        <v>-0.01</v>
      </c>
      <c r="F42" s="108">
        <v>1.9999999999999999E-6</v>
      </c>
      <c r="G42" s="109">
        <v>0</v>
      </c>
    </row>
  </sheetData>
  <sheetProtection password="D9C1" sheet="1" objects="1" scenarios="1"/>
  <mergeCells count="7">
    <mergeCell ref="B11:G11"/>
    <mergeCell ref="A3:G3"/>
    <mergeCell ref="B6:G6"/>
    <mergeCell ref="B7:G7"/>
    <mergeCell ref="B8:G8"/>
    <mergeCell ref="B9:G9"/>
    <mergeCell ref="B10:G10"/>
  </mergeCells>
  <printOptions horizontalCentered="1"/>
  <pageMargins left="0.23622047244094491" right="0.23622047244094491" top="0.78740157480314965" bottom="0.78740157480314965" header="0.31496062992125984" footer="0.31496062992125984"/>
  <pageSetup paperSize="9" fitToHeight="4" orientation="portrait" r:id="rId1"/>
  <headerFooter>
    <oddHeader xml:space="preserve">&amp;C&amp;"Arial,Fett"&amp;12Protokoll der Lieferung für die einheitlichen Statsitiken der UVG-Versicherer     </oddHeader>
    <oddFooter>&amp;LBedag Informatik AG&amp;C&amp;"Arial,Standard"&amp;D/mgu&amp;R&amp;"Arial,Standard"Seite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Allgemeiner Teil</vt:lpstr>
      <vt:lpstr>Parameter-Methode Standard</vt:lpstr>
      <vt:lpstr>Parameter-Methode Risiko-Nr.</vt:lpstr>
      <vt:lpstr>Absolute Beträge</vt:lpstr>
      <vt:lpstr>Beispiel Parameter-Methode</vt:lpstr>
      <vt:lpstr>Beispiel Absolute Beträge</vt:lpstr>
      <vt:lpstr>'Beispiel Parameter-Methode'!Druckbereich</vt:lpstr>
      <vt:lpstr>'Beispiel Parameter-Methode'!Drucktitel</vt:lpstr>
      <vt:lpstr>'Parameter-Methode Risiko-Nr.'!Drucktitel</vt:lpstr>
    </vt:vector>
  </TitlesOfParts>
  <Company>Bedag Informatik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Stähli</dc:creator>
  <cp:lastModifiedBy>Gutknecht Marianne, Bedag</cp:lastModifiedBy>
  <cp:lastPrinted>2017-03-30T07:55:39Z</cp:lastPrinted>
  <dcterms:created xsi:type="dcterms:W3CDTF">2009-10-28T15:28:34Z</dcterms:created>
  <dcterms:modified xsi:type="dcterms:W3CDTF">2017-03-30T12:30:38Z</dcterms:modified>
</cp:coreProperties>
</file>